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X:\fund\5 بازارگردانی\صورتهای مالی\صورت وضعیت پرتفوی\1404\1404.10.30\"/>
    </mc:Choice>
  </mc:AlternateContent>
  <xr:revisionPtr revIDLastSave="0" documentId="8_{AB71E297-B685-4302-BA05-7709762B1415}" xr6:coauthVersionLast="47" xr6:coauthVersionMax="47" xr10:uidLastSave="{00000000-0000-0000-0000-000000000000}"/>
  <bookViews>
    <workbookView xWindow="-120" yWindow="-120" windowWidth="29040" windowHeight="15840" tabRatio="947" xr2:uid="{00000000-000D-0000-FFFF-FFFF00000000}"/>
  </bookViews>
  <sheets>
    <sheet name="1" sheetId="16" r:id="rId1"/>
    <sheet name=" سهام" sheetId="1" r:id="rId2"/>
    <sheet name="اوراق تبعی" sheetId="20" r:id="rId3"/>
    <sheet name="اوراق" sheetId="3" r:id="rId4"/>
    <sheet name="واحدهای صندوق" sheetId="21" r:id="rId5"/>
    <sheet name="تعدیل قیمت" sheetId="17" r:id="rId6"/>
    <sheet name="گواهی سپرده" sheetId="18" r:id="rId7"/>
    <sheet name="سپرده" sheetId="2" r:id="rId8"/>
    <sheet name="درآمدها" sheetId="11" r:id="rId9"/>
    <sheet name="درآمد سود سهام" sheetId="12" r:id="rId10"/>
    <sheet name="درآمد سود صندوق" sheetId="23" r:id="rId11"/>
    <sheet name="سود اوراق بهادار" sheetId="13" r:id="rId12"/>
    <sheet name="سود سپرده بانکی" sheetId="24" r:id="rId13"/>
    <sheet name="درآمد ناشی ازفروش" sheetId="15" r:id="rId14"/>
    <sheet name="درآمد ناشی از تغییر قیمت اوراق " sheetId="14" r:id="rId15"/>
    <sheet name="درآمد سرمایه گذاری در اوراق بها" sheetId="6" r:id="rId16"/>
    <sheet name="درآمد سرمایه گذاری در سهام" sheetId="5" r:id="rId17"/>
    <sheet name="درآمد سرمایه گذاری در صندوق" sheetId="22" r:id="rId18"/>
    <sheet name="درآمد سپرده بانکی" sheetId="7" r:id="rId19"/>
    <sheet name="سایر درآمدها" sheetId="8" r:id="rId20"/>
  </sheets>
  <definedNames>
    <definedName name="_xlnm.Print_Area" localSheetId="1">' سهام'!A1:M19</definedName>
    <definedName name="_xlnm.Print_Area" localSheetId="3">اوراق!A1:S24</definedName>
    <definedName name="_xlnm.Print_Area" localSheetId="2">'اوراق تبعی'!$A$1:$I$10</definedName>
    <definedName name="_xlnm.Print_Area" localSheetId="5">'تعدیل قیمت'!$A$1:$J$11</definedName>
    <definedName name="_xlnm.Print_Area" localSheetId="18">'درآمد سپرده بانکی'!$A$1:$G$13</definedName>
    <definedName name="_xlnm.Print_Area" localSheetId="15">'درآمد سرمایه گذاری در اوراق بها'!A1:I25</definedName>
    <definedName name="_xlnm.Print_Area" localSheetId="16">'درآمد سرمایه گذاری در سهام'!$A$1:$K$20</definedName>
    <definedName name="_xlnm.Print_Area" localSheetId="17">'درآمد سرمایه گذاری در صندوق'!$A$1:$K$31</definedName>
    <definedName name="_xlnm.Print_Area" localSheetId="9">'درآمد سود سهام'!$A$1:$M$12</definedName>
    <definedName name="_xlnm.Print_Area" localSheetId="14">'درآمد ناشی از تغییر قیمت اوراق '!A1:I46</definedName>
    <definedName name="_xlnm.Print_Area" localSheetId="13">'درآمد ناشی ازفروش'!$A$1:$I$38</definedName>
    <definedName name="_xlnm.Print_Area" localSheetId="8">درآمدها!$A$1:$S$12</definedName>
    <definedName name="_xlnm.Print_Area" localSheetId="19">'سایر درآمدها'!$A$1:$C$11</definedName>
    <definedName name="_xlnm.Print_Area" localSheetId="7">سپرده!A1:G18</definedName>
    <definedName name="_xlnm.Print_Area" localSheetId="11">'سود اوراق بهادار'!$A$1:$J$26</definedName>
    <definedName name="_xlnm.Print_Area" localSheetId="12">'سود سپرده بانکی'!$A$1:$G$12</definedName>
    <definedName name="_xlnm.Print_Area" localSheetId="6">'گواهی سپرده'!$A$1:$P$12</definedName>
    <definedName name="_xlnm.Print_Area" localSheetId="4">'واحدهای صندوق'!A1:M25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1" l="1"/>
  <c r="C10" i="11"/>
  <c r="C9" i="11"/>
  <c r="E9" i="11" s="1"/>
  <c r="C8" i="11"/>
  <c r="E8" i="11" s="1"/>
  <c r="C7" i="11"/>
  <c r="E7" i="11" s="1"/>
  <c r="C6" i="11"/>
  <c r="C10" i="8"/>
  <c r="B10" i="8"/>
  <c r="E12" i="7"/>
  <c r="C12" i="7"/>
  <c r="C30" i="22"/>
  <c r="H30" i="22"/>
  <c r="E30" i="22"/>
  <c r="D30" i="22"/>
  <c r="K13" i="22"/>
  <c r="K14" i="22"/>
  <c r="K15" i="22"/>
  <c r="K16" i="22"/>
  <c r="K17" i="22"/>
  <c r="K18" i="22"/>
  <c r="K19" i="22"/>
  <c r="K20" i="22"/>
  <c r="K21" i="22"/>
  <c r="K22" i="22"/>
  <c r="K23" i="22"/>
  <c r="K24" i="22"/>
  <c r="K25" i="22"/>
  <c r="K26" i="22"/>
  <c r="K27" i="22"/>
  <c r="K28" i="22"/>
  <c r="K29" i="22"/>
  <c r="K12" i="22"/>
  <c r="K11" i="22"/>
  <c r="F13" i="22"/>
  <c r="F14" i="22"/>
  <c r="F15" i="22"/>
  <c r="F16" i="22"/>
  <c r="F17" i="22"/>
  <c r="F18" i="22"/>
  <c r="F19" i="22"/>
  <c r="F20" i="22"/>
  <c r="F21" i="22"/>
  <c r="F22" i="22"/>
  <c r="F23" i="22"/>
  <c r="F24" i="22"/>
  <c r="F25" i="22"/>
  <c r="F26" i="22"/>
  <c r="F27" i="22"/>
  <c r="F28" i="22"/>
  <c r="F29" i="22"/>
  <c r="F12" i="22"/>
  <c r="F11" i="22"/>
  <c r="C19" i="5"/>
  <c r="D19" i="5"/>
  <c r="E19" i="5"/>
  <c r="G19" i="5"/>
  <c r="H19" i="5"/>
  <c r="I19" i="5"/>
  <c r="J19" i="5"/>
  <c r="C24" i="6"/>
  <c r="D24" i="6"/>
  <c r="E24" i="6"/>
  <c r="F24" i="6"/>
  <c r="G24" i="6"/>
  <c r="H24" i="6"/>
  <c r="I24" i="6"/>
  <c r="B24" i="6"/>
  <c r="D42" i="14"/>
  <c r="E42" i="14"/>
  <c r="G42" i="14"/>
  <c r="H42" i="14"/>
  <c r="I42" i="14"/>
  <c r="C42" i="14"/>
  <c r="C35" i="15"/>
  <c r="D35" i="15"/>
  <c r="E35" i="15"/>
  <c r="G35" i="15"/>
  <c r="H35" i="15"/>
  <c r="I35" i="15"/>
  <c r="B11" i="24"/>
  <c r="C11" i="24"/>
  <c r="D11" i="24"/>
  <c r="G11" i="24"/>
  <c r="F11" i="24"/>
  <c r="E11" i="24"/>
  <c r="E25" i="13"/>
  <c r="J25" i="13"/>
  <c r="F25" i="13"/>
  <c r="G25" i="13"/>
  <c r="H25" i="13"/>
  <c r="I25" i="13"/>
  <c r="D11" i="12"/>
  <c r="H11" i="12"/>
  <c r="J11" i="12"/>
  <c r="E10" i="11"/>
  <c r="C13" i="2"/>
  <c r="D13" i="2"/>
  <c r="E13" i="2"/>
  <c r="F9" i="2" s="1"/>
  <c r="B13" i="2"/>
  <c r="M24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10" i="21"/>
  <c r="D24" i="21"/>
  <c r="F24" i="21"/>
  <c r="H24" i="21"/>
  <c r="K24" i="21"/>
  <c r="L24" i="21"/>
  <c r="C24" i="21"/>
  <c r="S12" i="3"/>
  <c r="S10" i="3"/>
  <c r="S11" i="3"/>
  <c r="S13" i="3"/>
  <c r="S14" i="3"/>
  <c r="S15" i="3"/>
  <c r="S16" i="3"/>
  <c r="S17" i="3"/>
  <c r="S18" i="3"/>
  <c r="S19" i="3"/>
  <c r="S20" i="3"/>
  <c r="S21" i="3"/>
  <c r="S22" i="3"/>
  <c r="S23" i="3"/>
  <c r="S9" i="3"/>
  <c r="R23" i="3"/>
  <c r="Q23" i="3"/>
  <c r="L23" i="3"/>
  <c r="I23" i="3"/>
  <c r="J23" i="3"/>
  <c r="M11" i="1"/>
  <c r="M12" i="1"/>
  <c r="M13" i="1"/>
  <c r="M14" i="1"/>
  <c r="M15" i="1"/>
  <c r="M16" i="1"/>
  <c r="M17" i="1"/>
  <c r="M10" i="1"/>
  <c r="L18" i="1"/>
  <c r="M18" i="1" s="1"/>
  <c r="K18" i="1"/>
  <c r="H18" i="1"/>
  <c r="F18" i="1"/>
  <c r="D18" i="1"/>
  <c r="C18" i="1"/>
  <c r="E6" i="11" l="1"/>
  <c r="E11" i="11" s="1"/>
  <c r="F8" i="2"/>
  <c r="F13" i="2"/>
  <c r="F12" i="2"/>
  <c r="F11" i="2"/>
  <c r="F10" i="2"/>
  <c r="D7" i="11" l="1"/>
  <c r="D8" i="11"/>
  <c r="D9" i="11"/>
  <c r="D10" i="11"/>
  <c r="O4" i="5"/>
  <c r="D6" i="11"/>
  <c r="F13" i="5" l="1"/>
  <c r="K15" i="5"/>
  <c r="K16" i="5"/>
  <c r="F15" i="5"/>
  <c r="K14" i="5"/>
  <c r="K17" i="5"/>
  <c r="F16" i="5"/>
  <c r="F12" i="5"/>
  <c r="K13" i="5"/>
  <c r="F14" i="5"/>
  <c r="K18" i="5"/>
  <c r="F17" i="5"/>
  <c r="K11" i="5"/>
  <c r="F11" i="5"/>
  <c r="K12" i="5"/>
  <c r="F18" i="5"/>
  <c r="D11" i="11"/>
  <c r="K19" i="5" l="1"/>
  <c r="F1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E12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<sst xmlns="http://schemas.openxmlformats.org/spreadsheetml/2006/main" count="669" uniqueCount="231">
  <si>
    <t>به ‌نام خدا</t>
  </si>
  <si>
    <t>صندوق سرمایه گذاری اختصاصی بازارگردانی کیان</t>
  </si>
  <si>
    <t xml:space="preserve">صورت وضعیت پرتفوی
</t>
  </si>
  <si>
    <t xml:space="preserve">برای ماه منتهی به 1404/10/30
</t>
  </si>
  <si>
    <t>مدیر صندوق</t>
  </si>
  <si>
    <t xml:space="preserve"> صندوق سرمایه گذاری اختصاصی بازارگردانی کیان</t>
  </si>
  <si>
    <t xml:space="preserve">صورت وضعیت پرتفوی </t>
  </si>
  <si>
    <t>برای ماه منتهی به 1404/10/30</t>
  </si>
  <si>
    <t>1- سرمایه گذاری ها</t>
  </si>
  <si>
    <t>1-1-سرمایه‌گذاری در سهام و حق تقدم سهام وصندوق‌های سرمایه‌گذاری</t>
  </si>
  <si>
    <t>1404/10/01</t>
  </si>
  <si>
    <t>تغییرات طی دوره</t>
  </si>
  <si>
    <t>1404/10/30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</si>
  <si>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</si>
  <si>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</si>
  <si>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</si>
  <si>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</si>
  <si>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</si>
  <si>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</si>
  <si>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</si>
  <si>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</si>
  <si>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</si>
  <si>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</si>
  <si>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دارو عبیدی (دعبید)</t>
  </si>
  <si>
    <t>کیمیای زنجان گستران (کیمیا)</t>
  </si>
  <si>
    <t>فرابورس ایران (فرابورس)</t>
  </si>
  <si>
    <t>پویا زرکان آق دره (فزر)</t>
  </si>
  <si>
    <t>صنایع شیمیایی کیمیاگران امروز (شکام)</t>
  </si>
  <si>
    <t>سوژمیران (فسوژ)</t>
  </si>
  <si>
    <t>گروه مالی کیان (کیانا)</t>
  </si>
  <si>
    <t>کانی کربن طبس (کربن)</t>
  </si>
  <si>
    <t>جمع</t>
  </si>
  <si>
    <t/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</si>
  <si>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</si>
  <si>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</si>
  <si>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</si>
  <si>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 xml:space="preserve">قیمت اعمال </t>
  </si>
  <si>
    <t>تاریخ اعمال</t>
  </si>
  <si>
    <t xml:space="preserve">نرخ سود مؤثر </t>
  </si>
  <si>
    <t>2-1-سرمایه‌گذاری در اوراق بهادار با درآمد ثابت یا علی‌الحساب</t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</si>
  <si>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</si>
  <si>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</si>
  <si>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</si>
  <si>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</si>
  <si>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</si>
  <si>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</si>
  <si>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</si>
  <si>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نرخ سود مؤثر</t>
  </si>
  <si>
    <t>قیمت بازار هر ورقه</t>
  </si>
  <si>
    <t>درصد به کل دارایی‌ها</t>
  </si>
  <si>
    <t>مرابحه مادیران-کیان060626 (لوازم مادیران063)</t>
  </si>
  <si>
    <t>بلی</t>
  </si>
  <si>
    <t>1402/06/26</t>
  </si>
  <si>
    <t>1406/06/26</t>
  </si>
  <si>
    <t>مرابحه الکترومادیرا-کیان060626 (الکترومادیران062)</t>
  </si>
  <si>
    <t>مرابحه کرمان موتور-کیان051223 (کرمان5124)</t>
  </si>
  <si>
    <t>1402/12/23</t>
  </si>
  <si>
    <t>1405/12/23</t>
  </si>
  <si>
    <t>مرابحه عالیس-کیان070224 (عالیس072)</t>
  </si>
  <si>
    <t>1403/02/24</t>
  </si>
  <si>
    <t>1407/02/24</t>
  </si>
  <si>
    <t>صکوک اجاره فارس07-بدون ضامن (صفارس07)</t>
  </si>
  <si>
    <t>1403/03/07</t>
  </si>
  <si>
    <t>1407/03/07</t>
  </si>
  <si>
    <t>مرابحه ایده گستران زمان070309 (ایده07)</t>
  </si>
  <si>
    <t>1403/03/09</t>
  </si>
  <si>
    <t>1407/03/09</t>
  </si>
  <si>
    <t>صکوک مرابحه فروس670-بدون ضامن (صفروس670)</t>
  </si>
  <si>
    <t>1403/07/29</t>
  </si>
  <si>
    <t>1406/07/29</t>
  </si>
  <si>
    <t>مرابحه توسعه معادن-کیان071120 (توسعه معادن071)</t>
  </si>
  <si>
    <t>1403/11/20</t>
  </si>
  <si>
    <t>1407/11/20</t>
  </si>
  <si>
    <t>مرابحه آرمان ارگ-کیان071221 (آرمان ارگ072)</t>
  </si>
  <si>
    <t>1403/12/21</t>
  </si>
  <si>
    <t>1407/12/21</t>
  </si>
  <si>
    <t>مرابحه نانو دارو پژوهان080527 (نانو دارو08)</t>
  </si>
  <si>
    <t>1404/05/27</t>
  </si>
  <si>
    <t>1408/05/27</t>
  </si>
  <si>
    <t>مرابحه جاوید آریان 080612 (تاجا08)</t>
  </si>
  <si>
    <t>1404/06/12</t>
  </si>
  <si>
    <t>1408/06/12</t>
  </si>
  <si>
    <t>صکوک اجاره فارس86-بدون ضامن (صفارس86)</t>
  </si>
  <si>
    <t>1404/06/24</t>
  </si>
  <si>
    <t>1408/06/24</t>
  </si>
  <si>
    <t>صکوک اجاره فارس008-بدون ضامن (صفارس008)</t>
  </si>
  <si>
    <t>1404/08/24</t>
  </si>
  <si>
    <t>1408/08/24</t>
  </si>
  <si>
    <t>صکوک اجاره تاصیکو081-بدون ضامن (صصیکو081)</t>
  </si>
  <si>
    <t>1404/10/16</t>
  </si>
  <si>
    <t>1408/10/16</t>
  </si>
  <si>
    <t>1-1-سرمایه‌گذاری در واحدهای صندوق های سرمایه گذاری</t>
  </si>
  <si>
    <t>تعداد واحد</t>
  </si>
  <si>
    <t>خرید/صدور طی دوره</t>
  </si>
  <si>
    <t>فروش/ابطال طی دوره</t>
  </si>
  <si>
    <t>قیمت ابطال/بازار هر واحد</t>
  </si>
  <si>
    <t>تداوم اطمینان تمدن (تداوم)</t>
  </si>
  <si>
    <t>با درآمد ثابت کیان (کیان)</t>
  </si>
  <si>
    <t>ص.س. در اوراق بهادار مبتنی بر طلای کیان (گوهر)</t>
  </si>
  <si>
    <t>ارمغان فیروزه آسیا (فیروزا)</t>
  </si>
  <si>
    <t>آوای سهام کیان (رشدی کیان)</t>
  </si>
  <si>
    <t>سپر سرمایه بیدار (سپر)</t>
  </si>
  <si>
    <t>شاخصی کیان (هم وزن)</t>
  </si>
  <si>
    <t>ارزش پاداش (پاداش)</t>
  </si>
  <si>
    <t>سرمایه گذاری لبخند فارابی (لبخند)</t>
  </si>
  <si>
    <t>با درآمد ثابت سام (سام)</t>
  </si>
  <si>
    <t>بخشی کیان (فارما کیان)</t>
  </si>
  <si>
    <t>به آفرید سپینود (سپینود)</t>
  </si>
  <si>
    <t>زمرد کوروش (زمرد کوروش)</t>
  </si>
  <si>
    <t>اوراق بهادار با درآمد ثابت رایبد (رایبد)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</si>
  <si>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</si>
  <si>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</si>
  <si>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از تاریخ 1404/10/01 تا تاریخ 1404/10/30</t>
  </si>
  <si>
    <t>نام اوراق بهادار</t>
  </si>
  <si>
    <t xml:space="preserve">قیمت پایانی  </t>
  </si>
  <si>
    <t xml:space="preserve">قیمت تعدیل شده </t>
  </si>
  <si>
    <t>درصد تعدیل</t>
  </si>
  <si>
    <t>خالص ارزش فروش تعدیل شده</t>
  </si>
  <si>
    <t>دلیل تعدیل</t>
  </si>
  <si>
    <t>4-1- سرمایه‌گذاری در گواهی سپرده‌ بانکی</t>
  </si>
  <si>
    <t>گواهی سپرده  بانکی</t>
  </si>
  <si>
    <t>نرخ سود علی الحساب</t>
  </si>
  <si>
    <t>نرخ شکست</t>
  </si>
  <si>
    <t>خالص ارزش</t>
  </si>
  <si>
    <t>درصد به کل</t>
  </si>
  <si>
    <t>فروش</t>
  </si>
  <si>
    <t xml:space="preserve"> دارایی‌ها</t>
  </si>
  <si>
    <t>3-1- سرمایه‌گذاری در  سپرده‌ بانکی</t>
  </si>
  <si>
    <t>سپرده های بانکی</t>
  </si>
  <si>
    <t>مبلغ</t>
  </si>
  <si>
    <t>افزایش</t>
  </si>
  <si>
    <t>کاهش</t>
  </si>
  <si>
    <t>بانک ملت</t>
  </si>
  <si>
    <t>بانک شهر</t>
  </si>
  <si>
    <t>بانک خاورمیانه</t>
  </si>
  <si>
    <t>بانک پاسارگاد</t>
  </si>
  <si>
    <t>بانک صادرات</t>
  </si>
  <si>
    <t xml:space="preserve"> </t>
  </si>
  <si>
    <t xml:space="preserve">صورت وضعیت درآمدها </t>
  </si>
  <si>
    <t>برای ماه منتهی به  1404/10/30</t>
  </si>
  <si>
    <t>2- درآمد حاصل از سرمایه­گذاری در سهام و حق تقدم سهام و صندوق‌های سرمایه‌گذاری</t>
  </si>
  <si>
    <t>شرح</t>
  </si>
  <si>
    <t>یادداشت</t>
  </si>
  <si>
    <t>درصد از کل درآمدها</t>
  </si>
  <si>
    <t>درصد از کل دارایی ها</t>
  </si>
  <si>
    <t>درآمد حاصل از سرمایه­گذاری در سهام و حق تقدم سهام</t>
  </si>
  <si>
    <t>1-2</t>
  </si>
  <si>
    <t>درآمد حاصل از سرمایه­گذاری در واحدهای صندوق های سرمایه­گذاری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</si>
  <si>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</si>
  <si>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</si>
  <si>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</si>
  <si>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</si>
  <si>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</si>
  <si>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</si>
  <si>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</si>
  <si>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درآمد سود سهام</t>
  </si>
  <si>
    <t>اطلاعات مجمع</t>
  </si>
  <si>
    <t>از 1404/10/01 تا  1404/10/30</t>
  </si>
  <si>
    <t>از ابتدای سال مالی تا 1404/10/30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</si>
  <si>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</si>
  <si>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</si>
  <si>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</si>
  <si>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</si>
  <si>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</si>
  <si>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</si>
  <si>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1404/03/28</t>
  </si>
  <si>
    <t>1404/04/16</t>
  </si>
  <si>
    <t>1404/04/29</t>
  </si>
  <si>
    <t>1404/05/05</t>
  </si>
  <si>
    <t>درآمد سود صندوق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</si>
  <si>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</si>
  <si>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</si>
  <si>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</si>
  <si>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</si>
  <si>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</si>
  <si>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</si>
  <si>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</si>
  <si>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 xml:space="preserve">درآمد سود </t>
  </si>
  <si>
    <t>خالص درآمد</t>
  </si>
  <si>
    <t>1404/11/24</t>
  </si>
  <si>
    <t>23.00</t>
  </si>
  <si>
    <t>1404/12/26</t>
  </si>
  <si>
    <t>1404/11/27</t>
  </si>
  <si>
    <t>1405/01/29</t>
  </si>
  <si>
    <t>26.00</t>
  </si>
  <si>
    <t>1404/12/23</t>
  </si>
  <si>
    <t>1404/11/20</t>
  </si>
  <si>
    <t>1404/12/24</t>
  </si>
  <si>
    <t>1404/12/09</t>
  </si>
  <si>
    <t>1405/04/16</t>
  </si>
  <si>
    <t>1404/12/07</t>
  </si>
  <si>
    <t>1404/12/21</t>
  </si>
  <si>
    <t>1404/12/12</t>
  </si>
  <si>
    <t>-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</si>
  <si>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</si>
  <si>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</si>
  <si>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</si>
  <si>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</si>
  <si>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</si>
  <si>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کامیاب آشنا (کامیاب)</t>
  </si>
  <si>
    <t>خاتم ایساتیس پویا (خاتم)</t>
  </si>
  <si>
    <t>نوع دوم کارا (کارا)</t>
  </si>
  <si>
    <t>با درآمد ثابت پاسارگاد (پاسارگاد)</t>
  </si>
  <si>
    <t>نهال ایرانیان (صنهال)</t>
  </si>
  <si>
    <t>ارزش دفتری برابر است با میانگین موزون خالص ارزش فروش هر سهم/ورقه در ابتدای دوره با خرید طی دوره ضربدر تعداد در پایان دوره</t>
  </si>
  <si>
    <t>درآمد ناشی از تغییر قیمت اوراق بهادار</t>
  </si>
  <si>
    <t>سود و زیان ناشی از تغییر قیمت</t>
  </si>
  <si>
    <t>2-2-درآمد حاصل از سرمایه­گذاری در اوراق بهادار با درآمد ثابت:</t>
  </si>
  <si>
    <t>درآمد سود اوراق</t>
  </si>
  <si>
    <t>درآمد تغییر ارزش</t>
  </si>
  <si>
    <t>درآمد فروش</t>
  </si>
  <si>
    <t>یادداشت …</t>
  </si>
  <si>
    <t>یادداشت ....</t>
  </si>
  <si>
    <t>یادداشت ...</t>
  </si>
  <si>
    <t>1-2-درآمد حاصل از سرمایه­گذاری در سهام و حق تقدم سهام:</t>
  </si>
  <si>
    <t>دارایی</t>
  </si>
  <si>
    <t>درصد از کل درآمد ها</t>
  </si>
  <si>
    <t>1-2-درآمد حاصل از سرمایه­گذاری در واحدهای صندوق:</t>
  </si>
  <si>
    <t>صندوق</t>
  </si>
  <si>
    <t>3-2-درآمد حاصل از سرمایه­گذاری در سپرده بانکی و گواهی سپرده: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</si>
  <si>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</si>
  <si>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</si>
  <si>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</si>
  <si>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</si>
  <si>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</si>
  <si>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4-2-سایر درآمدها:</t>
  </si>
  <si>
    <t>درامد حاصل از بازارگردانی</t>
  </si>
  <si>
    <t>پاسارگاد</t>
  </si>
  <si>
    <t>خاورمیانه</t>
  </si>
  <si>
    <t>صادرات</t>
  </si>
  <si>
    <t>ملت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</si>
</sst>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;\(#,##0\);"/>
    <numFmt numFmtId="165" formatCode="#,##0.00;\(#,##0.00\);"/>
    <numFmt numFmtId="167" formatCode="_(* #,##0_);_(* \(#,##0\);_(* &quot;-&quot;??_);_(@_)"/>
  </numFmts>
  <fonts count="28" x14ac:knownFonts="1">
    <font>
      <sz val="11"/>
      <color theme="1"/>
      <name val="B Nazanin"/>
      <family val="2"/>
      <charset val="178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B Nazanin"/>
      <family val="2"/>
      <charset val="178"/>
      <scheme val="minor"/>
    </font>
    <font>
      <b/>
      <sz val="10"/>
      <color theme="1" tint="0.14999847407452621"/>
      <name val="B Nazanin"/>
      <charset val="178"/>
    </font>
    <font>
      <sz val="10"/>
      <color theme="1" tint="0.14999847407452621"/>
      <name val="B Nazanin"/>
      <charset val="178"/>
    </font>
    <font>
      <sz val="8"/>
      <color theme="1" tint="0.14999847407452621"/>
      <name val="B Nazanin"/>
      <charset val="178"/>
    </font>
    <font>
      <sz val="8"/>
      <color theme="1" tint="0.14999847407452621"/>
      <name val="B Nazanin"/>
      <family val="2"/>
      <charset val="178"/>
    </font>
    <font>
      <b/>
      <sz val="11"/>
      <color theme="1" tint="0.14999847407452621"/>
      <name val="B Nazanin"/>
      <charset val="178"/>
      <scheme val="minor"/>
    </font>
    <font>
      <sz val="11"/>
      <color theme="1" tint="0.14999847407452621"/>
      <name val="B Nazanin"/>
      <charset val="178"/>
      <scheme val="minor"/>
    </font>
    <font>
      <b/>
      <sz val="12"/>
      <color theme="1" tint="0.14999847407452621"/>
      <name val="B Nazanin"/>
      <charset val="178"/>
    </font>
    <font>
      <sz val="11"/>
      <color theme="1" tint="0.14999847407452621"/>
      <name val="B Nazanin"/>
      <charset val="178"/>
    </font>
    <font>
      <sz val="12"/>
      <color theme="1" tint="0.14999847407452621"/>
      <name val="B Nazanin"/>
      <charset val="178"/>
    </font>
    <font>
      <sz val="11"/>
      <color theme="1" tint="0.14999847407452621"/>
      <name val="B Nazanin"/>
      <family val="2"/>
      <charset val="178"/>
      <scheme val="minor"/>
    </font>
    <font>
      <b/>
      <sz val="11"/>
      <color theme="1" tint="0.14999847407452621"/>
      <name val="B Nazanin"/>
      <charset val="178"/>
    </font>
    <font>
      <sz val="12"/>
      <color theme="1" tint="0.14999847407452621"/>
      <name val="B Nazanin"/>
      <charset val="178"/>
      <scheme val="minor"/>
    </font>
    <font>
      <b/>
      <sz val="8"/>
      <color theme="1" tint="0.14999847407452621"/>
      <name val="B Nazanin"/>
      <charset val="178"/>
    </font>
    <font>
      <b/>
      <sz val="10"/>
      <color theme="1" tint="0.14999847407452621"/>
      <name val="B Titr"/>
      <charset val="178"/>
    </font>
    <font>
      <i/>
      <sz val="8"/>
      <color theme="1" tint="0.14999847407452621"/>
      <name val="B Nazanin"/>
      <charset val="178"/>
    </font>
    <font>
      <i/>
      <sz val="10"/>
      <color theme="1" tint="0.14999847407452621"/>
      <name val="B Nazanin"/>
      <charset val="178"/>
    </font>
    <font>
      <b/>
      <sz val="12"/>
      <color theme="1" tint="0.14999847407452621"/>
      <name val="B Titr"/>
      <charset val="178"/>
    </font>
    <font>
      <sz val="18"/>
      <color theme="1" tint="0.14999847407452621"/>
      <name val="B Nazanin"/>
      <charset val="178"/>
    </font>
    <font>
      <sz val="20"/>
      <color theme="1" tint="0.14999847407452621"/>
      <name val="B Nazanin"/>
      <charset val="178"/>
    </font>
    <font>
      <sz val="16"/>
      <color theme="1" tint="0.14999847407452621"/>
      <name val="B Nazanin"/>
      <charset val="178"/>
    </font>
    <font>
      <sz val="11"/>
      <color theme="0"/>
      <name val="B Nazanin"/>
      <charset val="178"/>
    </font>
    <font>
      <sz val="12"/>
      <color theme="0"/>
      <name val="B Nazanin"/>
      <charset val="178"/>
    </font>
    <font>
      <sz val="10"/>
      <color theme="0"/>
      <name val="B Nazanin"/>
      <charset val="178"/>
    </font>
    <font>
      <sz val="11"/>
      <color theme="0"/>
      <name val="B Nazanin"/>
      <charset val="17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1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1" xfId="0" applyFont="1" applyBorder="1" applyAlignment="1">
      <alignment horizontal="center" vertical="center" readingOrder="2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readingOrder="2"/>
    </xf>
    <xf numFmtId="0" fontId="5" fillId="0" borderId="2" xfId="0" applyFont="1" applyBorder="1" applyAlignment="1">
      <alignment horizontal="center" vertical="center" readingOrder="2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65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right" vertical="center" readingOrder="2"/>
    </xf>
    <xf numFmtId="0" fontId="9" fillId="0" borderId="1" xfId="0" applyFont="1" applyBorder="1" applyAlignment="1">
      <alignment horizontal="right" vertical="center" readingOrder="2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 readingOrder="2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readingOrder="2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vertical="center" readingOrder="2"/>
    </xf>
    <xf numFmtId="0" fontId="9" fillId="0" borderId="1" xfId="0" applyFont="1" applyBorder="1" applyAlignment="1">
      <alignment vertical="center" readingOrder="2"/>
    </xf>
    <xf numFmtId="0" fontId="6" fillId="0" borderId="0" xfId="0" applyFont="1" applyAlignment="1">
      <alignment horizontal="right" vertical="center" readingOrder="1"/>
    </xf>
    <xf numFmtId="0" fontId="6" fillId="0" borderId="0" xfId="0" applyFont="1" applyAlignment="1">
      <alignment horizontal="right" vertical="center" readingOrder="2"/>
    </xf>
    <xf numFmtId="165" fontId="6" fillId="0" borderId="0" xfId="0" applyNumberFormat="1" applyFont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readingOrder="2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12" fillId="0" borderId="0" xfId="0" applyFont="1" applyAlignment="1">
      <alignment horizontal="right" vertical="center" readingOrder="2"/>
    </xf>
    <xf numFmtId="0" fontId="13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 readingOrder="2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readingOrder="2"/>
    </xf>
    <xf numFmtId="0" fontId="5" fillId="0" borderId="0" xfId="0" applyFont="1" applyAlignment="1">
      <alignment vertical="center" readingOrder="2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readingOrder="2"/>
    </xf>
    <xf numFmtId="49" fontId="6" fillId="0" borderId="0" xfId="0" applyNumberFormat="1" applyFont="1" applyAlignment="1">
      <alignment horizontal="right" vertical="center" readingOrder="2"/>
    </xf>
    <xf numFmtId="0" fontId="12" fillId="0" borderId="0" xfId="0" applyFont="1" applyAlignment="1">
      <alignment vertical="center" readingOrder="2"/>
    </xf>
    <xf numFmtId="0" fontId="11" fillId="0" borderId="0" xfId="0" applyFont="1" applyAlignment="1">
      <alignment horizontal="right" vertical="center"/>
    </xf>
    <xf numFmtId="0" fontId="10" fillId="0" borderId="0" xfId="0" applyFont="1" applyAlignment="1">
      <alignment horizont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readingOrder="2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0" fontId="5" fillId="0" borderId="9" xfId="0" applyFont="1" applyBorder="1" applyAlignment="1">
      <alignment horizontal="center" vertical="center" readingOrder="2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readingOrder="2"/>
    </xf>
    <xf numFmtId="0" fontId="10" fillId="0" borderId="0" xfId="0" applyFont="1" applyAlignment="1">
      <alignment vertical="center"/>
    </xf>
    <xf numFmtId="0" fontId="15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 wrapText="1" readingOrder="2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readingOrder="2"/>
    </xf>
    <xf numFmtId="0" fontId="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165" fontId="16" fillId="0" borderId="0" xfId="0" applyNumberFormat="1" applyFont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 readingOrder="2"/>
    </xf>
    <xf numFmtId="165" fontId="6" fillId="0" borderId="0" xfId="0" applyNumberFormat="1" applyFont="1" applyAlignment="1">
      <alignment horizontal="center" vertical="center" wrapText="1" readingOrder="2"/>
    </xf>
    <xf numFmtId="164" fontId="6" fillId="0" borderId="2" xfId="0" applyNumberFormat="1" applyFont="1" applyBorder="1" applyAlignment="1">
      <alignment horizontal="center" vertical="center" readingOrder="2"/>
    </xf>
    <xf numFmtId="0" fontId="5" fillId="0" borderId="0" xfId="0" applyFont="1" applyAlignment="1">
      <alignment vertical="center" wrapText="1" readingOrder="2"/>
    </xf>
    <xf numFmtId="0" fontId="13" fillId="0" borderId="0" xfId="0" applyFont="1"/>
    <xf numFmtId="0" fontId="17" fillId="0" borderId="0" xfId="0" applyFont="1" applyAlignment="1">
      <alignment horizontal="right" vertical="center" readingOrder="2"/>
    </xf>
    <xf numFmtId="0" fontId="4" fillId="0" borderId="1" xfId="0" applyFont="1" applyBorder="1" applyAlignment="1">
      <alignment horizontal="center" vertical="center" wrapText="1" readingOrder="2"/>
    </xf>
    <xf numFmtId="0" fontId="7" fillId="0" borderId="0" xfId="0" applyFont="1" applyAlignment="1">
      <alignment horizontal="right" vertical="center"/>
    </xf>
    <xf numFmtId="164" fontId="7" fillId="0" borderId="0" xfId="0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 readingOrder="2"/>
    </xf>
    <xf numFmtId="165" fontId="18" fillId="0" borderId="0" xfId="0" applyNumberFormat="1" applyFont="1" applyAlignment="1">
      <alignment horizontal="center" vertical="center" readingOrder="2"/>
    </xf>
    <xf numFmtId="0" fontId="18" fillId="0" borderId="0" xfId="0" applyFont="1" applyAlignment="1">
      <alignment horizontal="right" vertical="center" wrapText="1" readingOrder="2"/>
    </xf>
    <xf numFmtId="0" fontId="19" fillId="0" borderId="0" xfId="0" applyFont="1" applyAlignment="1">
      <alignment horizontal="center" vertical="center" wrapText="1" readingOrder="2"/>
    </xf>
    <xf numFmtId="0" fontId="19" fillId="0" borderId="0" xfId="0" applyFont="1" applyAlignment="1">
      <alignment horizontal="center" vertical="center" readingOrder="2"/>
    </xf>
    <xf numFmtId="0" fontId="19" fillId="0" borderId="0" xfId="0" applyFont="1" applyAlignment="1">
      <alignment horizontal="center" vertical="center" wrapText="1" readingOrder="2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readingOrder="2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2"/>
    </xf>
    <xf numFmtId="0" fontId="2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2" fillId="0" borderId="0" xfId="0" applyFont="1" applyAlignment="1">
      <alignment vertical="top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38" fontId="7" fillId="0" borderId="11" xfId="0" applyNumberFormat="1" applyFont="1" applyFill="1" applyBorder="1" applyAlignment="1">
      <alignment horizontal="center" vertical="center"/>
    </xf>
    <xf numFmtId="165" fontId="7" fillId="0" borderId="11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right" vertical="center"/>
    </xf>
    <xf numFmtId="38" fontId="7" fillId="0" borderId="10" xfId="0" applyNumberFormat="1" applyFont="1" applyFill="1" applyBorder="1" applyAlignment="1">
      <alignment horizontal="center" vertical="center"/>
    </xf>
    <xf numFmtId="165" fontId="7" fillId="0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right" vertical="center"/>
    </xf>
    <xf numFmtId="38" fontId="7" fillId="0" borderId="4" xfId="0" applyNumberFormat="1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center" vertical="center"/>
    </xf>
    <xf numFmtId="164" fontId="7" fillId="0" borderId="11" xfId="0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center" vertical="center"/>
    </xf>
    <xf numFmtId="164" fontId="7" fillId="0" borderId="10" xfId="0" applyNumberFormat="1" applyFont="1" applyFill="1" applyBorder="1" applyAlignment="1">
      <alignment horizontal="center" vertical="center"/>
    </xf>
    <xf numFmtId="167" fontId="7" fillId="0" borderId="10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38" fontId="7" fillId="0" borderId="4" xfId="1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Border="1"/>
    <xf numFmtId="0" fontId="7" fillId="0" borderId="0" xfId="0" applyFont="1" applyFill="1" applyBorder="1" applyAlignment="1">
      <alignment horizontal="center" vertical="center"/>
    </xf>
    <xf numFmtId="38" fontId="7" fillId="0" borderId="0" xfId="0" applyNumberFormat="1" applyFont="1" applyFill="1" applyBorder="1" applyAlignment="1">
      <alignment horizontal="right" vertical="center"/>
    </xf>
    <xf numFmtId="38" fontId="7" fillId="0" borderId="12" xfId="0" applyNumberFormat="1" applyFont="1" applyFill="1" applyBorder="1" applyAlignment="1">
      <alignment horizontal="right" vertical="center"/>
    </xf>
    <xf numFmtId="38" fontId="7" fillId="0" borderId="4" xfId="0" applyNumberFormat="1" applyFont="1" applyFill="1" applyBorder="1" applyAlignment="1">
      <alignment horizontal="right" vertical="center"/>
    </xf>
    <xf numFmtId="165" fontId="6" fillId="0" borderId="0" xfId="0" applyNumberFormat="1" applyFont="1" applyBorder="1" applyAlignment="1">
      <alignment horizontal="center" vertical="center" readingOrder="2"/>
    </xf>
    <xf numFmtId="167" fontId="7" fillId="0" borderId="11" xfId="1" applyNumberFormat="1" applyFont="1" applyFill="1" applyBorder="1" applyAlignment="1">
      <alignment horizontal="center" vertical="center"/>
    </xf>
    <xf numFmtId="167" fontId="7" fillId="0" borderId="4" xfId="1" applyNumberFormat="1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 readingOrder="2"/>
    </xf>
    <xf numFmtId="0" fontId="9" fillId="0" borderId="1" xfId="0" applyFont="1" applyBorder="1" applyAlignment="1">
      <alignment horizontal="center" vertical="center" wrapText="1" readingOrder="2"/>
    </xf>
    <xf numFmtId="38" fontId="11" fillId="0" borderId="0" xfId="0" applyNumberFormat="1" applyFont="1"/>
    <xf numFmtId="0" fontId="24" fillId="0" borderId="0" xfId="0" applyFont="1"/>
    <xf numFmtId="3" fontId="24" fillId="0" borderId="0" xfId="0" applyNumberFormat="1" applyFont="1"/>
    <xf numFmtId="0" fontId="25" fillId="0" borderId="0" xfId="0" applyFont="1" applyAlignment="1">
      <alignment vertical="center" readingOrder="2"/>
    </xf>
    <xf numFmtId="0" fontId="26" fillId="0" borderId="0" xfId="0" applyFont="1"/>
    <xf numFmtId="3" fontId="26" fillId="0" borderId="0" xfId="0" applyNumberFormat="1" applyFont="1"/>
    <xf numFmtId="0" fontId="26" fillId="0" borderId="0" xfId="0" applyFont="1" applyAlignment="1">
      <alignment horizontal="center"/>
    </xf>
    <xf numFmtId="3" fontId="26" fillId="0" borderId="0" xfId="0" applyNumberFormat="1" applyFont="1" applyAlignment="1">
      <alignment horizontal="center"/>
    </xf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vertical="center"/>
    </xf>
    <xf numFmtId="38" fontId="27" fillId="0" borderId="0" xfId="0" applyNumberFormat="1" applyFont="1" applyAlignment="1">
      <alignment vertical="center"/>
    </xf>
  </cellXfs>
  <cellStyles count="2">
    <cellStyle name="Comma" xfId="1" builtinId="3"/>
    <cellStyle name="Normal" xfId="0" builtinId="0"/>
  </cellStyles>
  <dxfs count="41"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  <dxf>
      <font>
        <strike val="0"/>
        <outline val="0"/>
        <shadow val="0"/>
        <u val="none"/>
        <vertAlign val="baseline"/>
        <color theme="1" tint="0.149998474074526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11</xdr:col>
      <xdr:colOff>200974</xdr:colOff>
      <xdr:row>40</xdr:row>
      <xdr:rowOff>153598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40E947-FF33-5982-A94C-DFBCF218A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4827001" y="114300"/>
          <a:ext cx="6801799" cy="858322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8:I8" headerRowCount="0" headerRowDxfId="2" dataDxfId="0" totalsRowDxfId="1">
  <tableColumns count="9">
    <tableColumn id="1" xr3:uid="{00000000-0010-0000-0100-000001000000}" name="جمع" dataDxfId="11"/>
    <tableColumn id="2" xr3:uid="{00000000-0010-0000-0100-000002000000}" name="0" dataDxfId="10"/>
    <tableColumn id="3" xr3:uid="{00000000-0010-0000-0100-000003000000}" name="Column3" dataDxfId="9"/>
    <tableColumn id="4" xr3:uid="{00000000-0010-0000-0100-000004000000}" name="Column4" dataDxfId="8"/>
    <tableColumn id="5" xr3:uid="{00000000-0010-0000-0100-000005000000}" name="Column5" dataDxfId="7"/>
    <tableColumn id="6" xr3:uid="{00000000-0010-0000-0100-000006000000}" name="Column6" dataDxfId="6"/>
    <tableColumn id="7" xr3:uid="{00000000-0010-0000-0100-000007000000}" name="Column7" dataDxfId="5"/>
    <tableColumn id="8" xr3:uid="{00000000-0010-0000-0100-000008000000}" name="Column8" dataDxfId="4"/>
    <tableColumn id="9" xr3:uid="{00000000-0010-0000-0100-000009000000}" name="Column9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5" displayName="Table5" ref="A9:G9" headerRowCount="0" headerRowDxfId="14" dataDxfId="12" totalsRowDxfId="13">
  <tableColumns count="7">
    <tableColumn id="1" xr3:uid="{00000000-0010-0000-0400-000001000000}" name="جمع" dataDxfId="21"/>
    <tableColumn id="2" xr3:uid="{00000000-0010-0000-0400-000002000000}" name="0" dataDxfId="20"/>
    <tableColumn id="3" xr3:uid="{00000000-0010-0000-0400-000003000000}" name="Column3" dataDxfId="19"/>
    <tableColumn id="4" xr3:uid="{00000000-0010-0000-0400-000004000000}" name="Column4" dataDxfId="18"/>
    <tableColumn id="5" xr3:uid="{00000000-0010-0000-0400-000005000000}" name="Column5" dataDxfId="17"/>
    <tableColumn id="6" xr3:uid="{00000000-0010-0000-0400-000006000000}" name="Column6" dataDxfId="16"/>
    <tableColumn id="7" xr3:uid="{00000000-0010-0000-0400-000007000000}" name="Column7" dataDxfId="15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6" displayName="Table6" ref="A8:P8" headerRowCount="0" headerRowDxfId="24" dataDxfId="22" totalsRowDxfId="23">
  <tableColumns count="16">
    <tableColumn id="1" xr3:uid="{00000000-0010-0000-0500-000001000000}" name="جمع" dataDxfId="40"/>
    <tableColumn id="2" xr3:uid="{00000000-0010-0000-0500-000002000000}" name="Column2" dataDxfId="39"/>
    <tableColumn id="3" xr3:uid="{00000000-0010-0000-0500-000003000000}" name="0" dataDxfId="38"/>
    <tableColumn id="4" xr3:uid="{00000000-0010-0000-0500-000004000000}" name="Column4" dataDxfId="37"/>
    <tableColumn id="5" xr3:uid="{00000000-0010-0000-0500-000005000000}" name="Column5" dataDxfId="36"/>
    <tableColumn id="6" xr3:uid="{00000000-0010-0000-0500-000006000000}" name="Column6" dataDxfId="35"/>
    <tableColumn id="7" xr3:uid="{00000000-0010-0000-0500-000007000000}" name="Column7" dataDxfId="34"/>
    <tableColumn id="8" xr3:uid="{00000000-0010-0000-0500-000008000000}" name="Column8" dataDxfId="33"/>
    <tableColumn id="9" xr3:uid="{00000000-0010-0000-0500-000009000000}" name="Column9" dataDxfId="32"/>
    <tableColumn id="10" xr3:uid="{00000000-0010-0000-0500-00000A000000}" name="Column10" dataDxfId="31"/>
    <tableColumn id="11" xr3:uid="{00000000-0010-0000-0500-00000B000000}" name="Column11" dataDxfId="30"/>
    <tableColumn id="12" xr3:uid="{00000000-0010-0000-0500-00000C000000}" name="Column12" dataDxfId="29"/>
    <tableColumn id="13" xr3:uid="{00000000-0010-0000-0500-00000D000000}" name="Column13" dataDxfId="28"/>
    <tableColumn id="14" xr3:uid="{00000000-0010-0000-0500-00000E000000}" name="Column14" dataDxfId="27"/>
    <tableColumn id="15" xr3:uid="{00000000-0010-0000-0500-00000F000000}" name="Column15" dataDxfId="26"/>
    <tableColumn id="16" xr3:uid="{00000000-0010-0000-0500-000010000000}" name="Column16" dataDxfId="25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39"/>
  <sheetViews>
    <sheetView rightToLeft="1" tabSelected="1" zoomScaleNormal="100" workbookViewId="0">
      <selection activeCell="P8" sqref="P8"/>
    </sheetView>
  </sheetViews>
  <sheetFormatPr defaultColWidth="9" defaultRowHeight="18" x14ac:dyDescent="0.45"/>
  <cols>
    <col min="1" max="1" width="9" style="39" customWidth="1"/>
    <col min="2" max="16384" width="9" style="39"/>
  </cols>
  <sheetData>
    <row r="3" spans="1:17" ht="27.75" x14ac:dyDescent="0.65">
      <c r="D3" s="107" t="s">
        <v>0</v>
      </c>
      <c r="E3" s="108"/>
      <c r="F3" s="108"/>
    </row>
    <row r="6" spans="1:17" ht="15" customHeight="1" x14ac:dyDescent="0.45">
      <c r="A6" s="109"/>
      <c r="B6" s="109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</row>
    <row r="7" spans="1:17" ht="15" customHeight="1" x14ac:dyDescent="0.45">
      <c r="A7" s="109"/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</row>
    <row r="8" spans="1:17" ht="15" customHeight="1" x14ac:dyDescent="0.45">
      <c r="A8" s="110"/>
      <c r="B8" s="110"/>
      <c r="C8" s="110"/>
      <c r="D8" s="110"/>
      <c r="E8" s="110"/>
      <c r="F8" s="110"/>
      <c r="G8" s="110"/>
      <c r="H8" s="110"/>
      <c r="I8" s="110"/>
      <c r="J8" s="109"/>
      <c r="K8" s="109"/>
      <c r="L8" s="109"/>
      <c r="M8" s="109"/>
      <c r="N8" s="109"/>
      <c r="O8" s="109"/>
      <c r="P8" s="109"/>
      <c r="Q8" s="109"/>
    </row>
    <row r="9" spans="1:17" ht="15" customHeight="1" x14ac:dyDescent="0.45">
      <c r="A9" s="110"/>
      <c r="B9" s="110"/>
      <c r="C9" s="110"/>
      <c r="D9" s="110"/>
      <c r="E9" s="110"/>
      <c r="F9" s="110"/>
      <c r="G9" s="110"/>
      <c r="H9" s="110"/>
      <c r="I9" s="110"/>
      <c r="J9" s="109"/>
      <c r="K9" s="109"/>
      <c r="L9" s="109"/>
      <c r="M9" s="109"/>
      <c r="N9" s="109"/>
      <c r="O9" s="109"/>
      <c r="P9" s="109"/>
      <c r="Q9" s="109"/>
    </row>
    <row r="10" spans="1:17" ht="15" customHeight="1" x14ac:dyDescent="0.45">
      <c r="A10" s="110"/>
      <c r="B10" s="110"/>
      <c r="C10" s="110"/>
      <c r="D10" s="110"/>
      <c r="E10" s="110"/>
      <c r="F10" s="110"/>
      <c r="G10" s="110"/>
      <c r="H10" s="110"/>
      <c r="I10" s="110"/>
      <c r="J10" s="109"/>
      <c r="K10" s="109"/>
      <c r="L10" s="109"/>
      <c r="M10" s="109"/>
      <c r="N10" s="109"/>
      <c r="O10" s="109"/>
      <c r="P10" s="109"/>
      <c r="Q10" s="109"/>
    </row>
    <row r="11" spans="1:17" ht="15" customHeight="1" x14ac:dyDescent="0.45">
      <c r="A11" s="110"/>
      <c r="B11" s="110"/>
      <c r="C11" s="110"/>
      <c r="D11" s="110"/>
      <c r="E11" s="110"/>
      <c r="F11" s="110"/>
      <c r="G11" s="110"/>
      <c r="H11" s="110"/>
      <c r="I11" s="110"/>
      <c r="J11" s="109"/>
      <c r="K11" s="109"/>
      <c r="L11" s="109"/>
      <c r="M11" s="109"/>
      <c r="N11" s="109"/>
      <c r="O11" s="109"/>
      <c r="P11" s="109"/>
      <c r="Q11" s="109"/>
    </row>
    <row r="12" spans="1:17" ht="15" customHeight="1" x14ac:dyDescent="0.45">
      <c r="A12" s="110"/>
      <c r="B12" s="110"/>
      <c r="C12" s="110"/>
      <c r="D12" s="110"/>
      <c r="E12" s="110"/>
      <c r="F12" s="110"/>
      <c r="G12" s="110"/>
      <c r="H12" s="110"/>
      <c r="I12" s="110"/>
      <c r="J12" s="109"/>
      <c r="K12" s="109"/>
      <c r="L12" s="109"/>
      <c r="M12" s="109"/>
      <c r="N12" s="109"/>
      <c r="O12" s="109"/>
      <c r="P12" s="109"/>
      <c r="Q12" s="109"/>
    </row>
    <row r="13" spans="1:17" ht="15" customHeight="1" x14ac:dyDescent="0.45">
      <c r="A13" s="110"/>
      <c r="B13" s="110"/>
      <c r="C13" s="110"/>
      <c r="D13" s="110"/>
      <c r="E13" s="110"/>
      <c r="F13" s="110"/>
      <c r="G13" s="110"/>
      <c r="H13" s="110"/>
      <c r="I13" s="110"/>
      <c r="J13" s="109"/>
      <c r="K13" s="109"/>
      <c r="L13" s="109"/>
      <c r="M13" s="109"/>
      <c r="N13" s="109"/>
      <c r="O13" s="109"/>
      <c r="P13" s="109"/>
      <c r="Q13" s="109"/>
    </row>
    <row r="14" spans="1:17" ht="15" customHeight="1" x14ac:dyDescent="0.45">
      <c r="A14" s="110"/>
      <c r="B14" s="110"/>
      <c r="C14" s="110"/>
      <c r="D14" s="110"/>
      <c r="E14" s="110"/>
      <c r="F14" s="110"/>
      <c r="G14" s="110"/>
      <c r="H14" s="110"/>
      <c r="I14" s="110"/>
      <c r="J14" s="109"/>
      <c r="K14" s="109"/>
      <c r="L14" s="109"/>
      <c r="M14" s="109"/>
      <c r="N14" s="109"/>
      <c r="O14" s="109"/>
      <c r="P14" s="109"/>
      <c r="Q14" s="109"/>
    </row>
    <row r="15" spans="1:17" ht="15" customHeight="1" x14ac:dyDescent="0.45">
      <c r="A15" s="111" t="s">
        <v>1</v>
      </c>
      <c r="B15" s="111"/>
      <c r="C15" s="111"/>
      <c r="D15" s="111"/>
      <c r="E15" s="111"/>
      <c r="F15" s="111"/>
      <c r="G15" s="111"/>
      <c r="H15" s="111"/>
      <c r="I15" s="111"/>
      <c r="J15" s="109"/>
      <c r="K15" s="109"/>
      <c r="L15" s="109"/>
      <c r="M15" s="109"/>
      <c r="N15" s="109"/>
      <c r="O15" s="109"/>
      <c r="P15" s="109"/>
      <c r="Q15" s="109"/>
    </row>
    <row r="16" spans="1:17" ht="15" customHeight="1" x14ac:dyDescent="0.45">
      <c r="A16" s="111"/>
      <c r="B16" s="111"/>
      <c r="C16" s="111"/>
      <c r="D16" s="111"/>
      <c r="E16" s="111"/>
      <c r="F16" s="111"/>
      <c r="G16" s="111"/>
      <c r="H16" s="111"/>
      <c r="I16" s="111"/>
    </row>
    <row r="17" spans="1:9" ht="15" customHeight="1" x14ac:dyDescent="0.45">
      <c r="A17" s="112" t="s">
        <v>2</v>
      </c>
      <c r="B17" s="112"/>
      <c r="C17" s="112"/>
      <c r="D17" s="112"/>
      <c r="E17" s="112"/>
      <c r="F17" s="112"/>
      <c r="G17" s="112"/>
      <c r="H17" s="112"/>
      <c r="I17" s="112"/>
    </row>
    <row r="18" spans="1:9" ht="15" customHeight="1" x14ac:dyDescent="0.45">
      <c r="A18" s="112"/>
      <c r="B18" s="112"/>
      <c r="C18" s="112"/>
      <c r="D18" s="112"/>
      <c r="E18" s="112"/>
      <c r="F18" s="112"/>
      <c r="G18" s="112"/>
      <c r="H18" s="112"/>
      <c r="I18" s="112"/>
    </row>
    <row r="19" spans="1:9" ht="15" customHeight="1" x14ac:dyDescent="0.45">
      <c r="A19" s="112"/>
      <c r="B19" s="112"/>
      <c r="C19" s="112"/>
      <c r="D19" s="112"/>
      <c r="E19" s="112"/>
      <c r="F19" s="112"/>
      <c r="G19" s="112"/>
      <c r="H19" s="112"/>
      <c r="I19" s="112"/>
    </row>
    <row r="20" spans="1:9" ht="15" customHeight="1" x14ac:dyDescent="0.45">
      <c r="A20" s="112" t="s">
        <v>3</v>
      </c>
      <c r="B20" s="112"/>
      <c r="C20" s="112"/>
      <c r="D20" s="112"/>
      <c r="E20" s="112"/>
      <c r="F20" s="112"/>
      <c r="G20" s="112"/>
      <c r="H20" s="112"/>
      <c r="I20" s="112"/>
    </row>
    <row r="21" spans="1:9" ht="15" customHeight="1" x14ac:dyDescent="0.45">
      <c r="A21" s="112"/>
      <c r="B21" s="112"/>
      <c r="C21" s="112"/>
      <c r="D21" s="112"/>
      <c r="E21" s="112"/>
      <c r="F21" s="112"/>
      <c r="G21" s="112"/>
      <c r="H21" s="112"/>
      <c r="I21" s="112"/>
    </row>
    <row r="22" spans="1:9" ht="15" customHeight="1" x14ac:dyDescent="0.45">
      <c r="A22" s="112"/>
      <c r="B22" s="112"/>
      <c r="C22" s="112"/>
      <c r="D22" s="112"/>
      <c r="E22" s="112"/>
      <c r="F22" s="112"/>
      <c r="G22" s="112"/>
      <c r="H22" s="112"/>
      <c r="I22" s="112"/>
    </row>
    <row r="23" spans="1:9" ht="15" customHeight="1" x14ac:dyDescent="0.45">
      <c r="A23" s="112"/>
      <c r="B23" s="112"/>
      <c r="C23" s="112"/>
      <c r="D23" s="112"/>
      <c r="E23" s="112"/>
      <c r="F23" s="112"/>
      <c r="G23" s="112"/>
      <c r="H23" s="112"/>
      <c r="I23" s="112"/>
    </row>
    <row r="24" spans="1:9" ht="15" customHeight="1" x14ac:dyDescent="0.45">
      <c r="A24" s="110"/>
      <c r="B24" s="110"/>
      <c r="C24" s="110"/>
      <c r="D24" s="110"/>
      <c r="E24" s="110"/>
      <c r="F24" s="110"/>
      <c r="G24" s="110"/>
      <c r="H24" s="110"/>
      <c r="I24" s="110"/>
    </row>
    <row r="37" spans="6:8" x14ac:dyDescent="0.45">
      <c r="F37" s="113" t="s">
        <v>4</v>
      </c>
      <c r="G37" s="114"/>
      <c r="H37" s="114"/>
    </row>
    <row r="38" spans="6:8" x14ac:dyDescent="0.45">
      <c r="F38" s="114"/>
      <c r="G38" s="114"/>
      <c r="H38" s="114"/>
    </row>
    <row r="39" spans="6:8" x14ac:dyDescent="0.45">
      <c r="F39" s="114"/>
      <c r="G39" s="114"/>
      <c r="H39" s="114"/>
    </row>
  </sheetData>
  <mergeCells count="5">
    <mergeCell ref="F37:H39"/>
    <mergeCell ref="A15:I16"/>
    <mergeCell ref="A17:I19"/>
    <mergeCell ref="A20:I23"/>
    <mergeCell ref="D3:F3"/>
  </mergeCells>
  <pageMargins left="0.7" right="0.7" top="0.75" bottom="0.75" header="0.3" footer="0.3"/>
  <pageSetup orientation="portrait" verticalDpi="0"/>
  <headerFooter differentOddEven="1" differentFirst="1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2"/>
  <sheetViews>
    <sheetView rightToLeft="1" zoomScale="106" zoomScaleNormal="106" workbookViewId="0">
      <selection activeCell="I17" sqref="I17:M17"/>
    </sheetView>
  </sheetViews>
  <sheetFormatPr defaultColWidth="9" defaultRowHeight="15.75" x14ac:dyDescent="0.45"/>
  <cols>
    <col min="1" max="1" width="26.7109375" style="15" customWidth="1"/>
    <col min="2" max="2" width="16.5703125" style="15" customWidth="1"/>
    <col min="3" max="3" width="23.5703125" style="15" customWidth="1"/>
    <col min="4" max="4" width="16.7109375" style="15" customWidth="1"/>
    <col min="5" max="5" width="14.42578125" style="15" customWidth="1"/>
    <col min="6" max="6" width="13" style="15" customWidth="1"/>
    <col min="7" max="7" width="16" style="15" customWidth="1"/>
    <col min="8" max="8" width="15.85546875" style="15" customWidth="1"/>
    <col min="9" max="9" width="13" style="15" customWidth="1"/>
    <col min="10" max="10" width="16" style="15" customWidth="1"/>
    <col min="11" max="13" width="13" style="15" customWidth="1"/>
    <col min="14" max="14" width="9" style="15" customWidth="1"/>
    <col min="15" max="16384" width="9" style="15"/>
  </cols>
  <sheetData>
    <row r="1" spans="1:13" ht="21" x14ac:dyDescent="0.45">
      <c r="A1" s="38" t="s">
        <v>1</v>
      </c>
      <c r="B1" s="38"/>
      <c r="C1" s="38"/>
      <c r="D1" s="38"/>
      <c r="E1" s="38"/>
      <c r="F1" s="38"/>
      <c r="G1" s="38"/>
      <c r="H1" s="38"/>
      <c r="I1" s="38"/>
      <c r="J1" s="38"/>
    </row>
    <row r="2" spans="1:13" ht="21" x14ac:dyDescent="0.45">
      <c r="A2" s="38" t="s">
        <v>138</v>
      </c>
      <c r="B2" s="38"/>
      <c r="C2" s="38"/>
      <c r="D2" s="38"/>
      <c r="E2" s="38"/>
      <c r="F2" s="38"/>
      <c r="G2" s="38"/>
      <c r="H2" s="38"/>
      <c r="I2" s="38"/>
      <c r="J2" s="38"/>
    </row>
    <row r="3" spans="1:13" ht="21" x14ac:dyDescent="0.45">
      <c r="A3" s="38" t="s">
        <v>7</v>
      </c>
      <c r="B3" s="38"/>
      <c r="C3" s="38"/>
      <c r="D3" s="38"/>
      <c r="E3" s="38"/>
      <c r="F3" s="38"/>
      <c r="G3" s="38"/>
      <c r="H3" s="38"/>
      <c r="I3" s="38"/>
      <c r="J3" s="38"/>
    </row>
    <row r="4" spans="1:13" ht="18.75" x14ac:dyDescent="0.45">
      <c r="A4" s="40" t="s">
        <v>155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3" ht="16.5" customHeight="1" x14ac:dyDescent="0.45">
      <c r="A5" s="41"/>
      <c r="B5" s="6" t="s">
        <v>156</v>
      </c>
      <c r="C5" s="6"/>
      <c r="D5" s="6"/>
      <c r="E5" s="5" t="s">
        <v>157</v>
      </c>
      <c r="F5" s="5"/>
      <c r="G5" s="5"/>
      <c r="H5" s="5" t="s">
        <v>158</v>
      </c>
      <c r="I5" s="5"/>
      <c r="J5" s="5"/>
      <c r="K5" s="55"/>
      <c r="L5" s="55"/>
      <c r="M5" s="55"/>
    </row>
    <row r="6" spans="1:13" s="56" customFormat="1" ht="47.25" customHeight="1" x14ac:dyDescent="0.45">
      <c r="A6" s="11" t="s">
        <v>34</v>
      </c>
      <c r="B6" s="11" t="s">
        <v>159</v>
      </c>
      <c r="C6" s="11" t="s">
        <v>160</v>
      </c>
      <c r="D6" s="11" t="s">
        <v>161</v>
      </c>
      <c r="E6" s="11" t="s">
        <v>162</v>
      </c>
      <c r="F6" s="11" t="s">
        <v>163</v>
      </c>
      <c r="G6" s="11" t="s">
        <v>164</v>
      </c>
      <c r="H6" s="11" t="s">
        <v>162</v>
      </c>
      <c r="I6" s="11" t="s">
        <v>163</v>
      </c>
      <c r="J6" s="11" t="s">
        <v>164</v>
      </c>
    </row>
    <row r="7" spans="1:13" ht="23.1" customHeight="1" x14ac:dyDescent="0.45">
      <c r="A7" s="115" t="s">
        <v>30</v>
      </c>
      <c r="B7" s="125" t="s">
        <v>165</v>
      </c>
      <c r="C7" s="116">
        <v>66680951</v>
      </c>
      <c r="D7" s="116">
        <v>1480</v>
      </c>
      <c r="E7" s="116">
        <v>0</v>
      </c>
      <c r="F7" s="116">
        <v>0</v>
      </c>
      <c r="G7" s="116">
        <v>0</v>
      </c>
      <c r="H7" s="116">
        <v>98687807480</v>
      </c>
      <c r="I7" s="116">
        <v>0</v>
      </c>
      <c r="J7" s="116">
        <v>98687807480</v>
      </c>
    </row>
    <row r="8" spans="1:13" ht="23.1" customHeight="1" x14ac:dyDescent="0.45">
      <c r="A8" s="118" t="s">
        <v>28</v>
      </c>
      <c r="B8" s="128" t="s">
        <v>166</v>
      </c>
      <c r="C8" s="119">
        <v>273235275</v>
      </c>
      <c r="D8" s="119">
        <v>800</v>
      </c>
      <c r="E8" s="119">
        <v>0</v>
      </c>
      <c r="F8" s="119">
        <v>0</v>
      </c>
      <c r="G8" s="119">
        <v>0</v>
      </c>
      <c r="H8" s="119">
        <v>218588220000</v>
      </c>
      <c r="I8" s="119">
        <v>0</v>
      </c>
      <c r="J8" s="119">
        <v>218588220000</v>
      </c>
    </row>
    <row r="9" spans="1:13" ht="23.1" customHeight="1" x14ac:dyDescent="0.45">
      <c r="A9" s="118" t="s">
        <v>27</v>
      </c>
      <c r="B9" s="128" t="s">
        <v>167</v>
      </c>
      <c r="C9" s="119">
        <v>20011443</v>
      </c>
      <c r="D9" s="119">
        <v>200</v>
      </c>
      <c r="E9" s="119">
        <v>0</v>
      </c>
      <c r="F9" s="119">
        <v>0</v>
      </c>
      <c r="G9" s="119">
        <v>0</v>
      </c>
      <c r="H9" s="119">
        <v>4002288600</v>
      </c>
      <c r="I9" s="119">
        <v>0</v>
      </c>
      <c r="J9" s="119">
        <v>4002288600</v>
      </c>
    </row>
    <row r="10" spans="1:13" ht="23.1" customHeight="1" x14ac:dyDescent="0.45">
      <c r="A10" s="118" t="s">
        <v>29</v>
      </c>
      <c r="B10" s="128" t="s">
        <v>168</v>
      </c>
      <c r="C10" s="119">
        <v>149680683</v>
      </c>
      <c r="D10" s="119">
        <v>300</v>
      </c>
      <c r="E10" s="119">
        <v>0</v>
      </c>
      <c r="F10" s="119">
        <v>0</v>
      </c>
      <c r="G10" s="119">
        <v>0</v>
      </c>
      <c r="H10" s="119">
        <v>44904204900</v>
      </c>
      <c r="I10" s="119">
        <v>0</v>
      </c>
      <c r="J10" s="119">
        <v>44904204900</v>
      </c>
    </row>
    <row r="11" spans="1:13" ht="23.1" customHeight="1" x14ac:dyDescent="0.45">
      <c r="A11" s="121" t="s">
        <v>31</v>
      </c>
      <c r="B11" s="134"/>
      <c r="C11" s="122"/>
      <c r="D11" s="122">
        <f>SUM(D7:D10)</f>
        <v>2780</v>
      </c>
      <c r="E11" s="122">
        <v>0</v>
      </c>
      <c r="F11" s="122">
        <v>0</v>
      </c>
      <c r="G11" s="122">
        <v>0</v>
      </c>
      <c r="H11" s="122">
        <f>SUM(H7:H10)</f>
        <v>366182520980</v>
      </c>
      <c r="I11" s="122">
        <v>0</v>
      </c>
      <c r="J11" s="122">
        <f>SUM(J7:J10)</f>
        <v>366182520980</v>
      </c>
    </row>
    <row r="12" spans="1:13" ht="23.1" customHeight="1" x14ac:dyDescent="0.45">
      <c r="A12" s="12" t="s">
        <v>32</v>
      </c>
      <c r="B12" s="58"/>
      <c r="C12" s="32"/>
      <c r="D12" s="32"/>
      <c r="E12" s="32"/>
      <c r="F12" s="32"/>
      <c r="G12" s="32"/>
      <c r="H12" s="32"/>
      <c r="I12" s="32"/>
      <c r="J12" s="32"/>
    </row>
  </sheetData>
  <mergeCells count="7">
    <mergeCell ref="B5:D5"/>
    <mergeCell ref="E5:G5"/>
    <mergeCell ref="H5:J5"/>
    <mergeCell ref="A4:M4"/>
    <mergeCell ref="A1:J1"/>
    <mergeCell ref="A2:J2"/>
    <mergeCell ref="A3:J3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AAE82-5F5A-4BED-81A8-7908ED66721F}">
  <dimension ref="A1:I7"/>
  <sheetViews>
    <sheetView rightToLeft="1" zoomScale="106" zoomScaleNormal="106" workbookViewId="0">
      <selection activeCell="D18" sqref="D18"/>
    </sheetView>
  </sheetViews>
  <sheetFormatPr defaultColWidth="9" defaultRowHeight="15.75" x14ac:dyDescent="0.45"/>
  <cols>
    <col min="1" max="1" width="22.140625" style="15" customWidth="1"/>
    <col min="2" max="2" width="20.42578125" style="15" customWidth="1"/>
    <col min="3" max="3" width="35.28515625" style="15" customWidth="1"/>
    <col min="4" max="4" width="26" style="15" customWidth="1"/>
    <col min="5" max="5" width="29.42578125" style="15" customWidth="1"/>
    <col min="6" max="6" width="27" style="15" customWidth="1"/>
    <col min="7" max="7" width="9" style="15" customWidth="1"/>
    <col min="8" max="16384" width="9" style="15"/>
  </cols>
  <sheetData>
    <row r="1" spans="1:9" ht="21" x14ac:dyDescent="0.45">
      <c r="A1" s="38" t="s">
        <v>1</v>
      </c>
      <c r="B1" s="38"/>
      <c r="C1" s="38"/>
      <c r="D1" s="38"/>
      <c r="E1" s="38"/>
      <c r="F1" s="38"/>
    </row>
    <row r="2" spans="1:9" ht="21" x14ac:dyDescent="0.45">
      <c r="A2" s="38" t="s">
        <v>138</v>
      </c>
      <c r="B2" s="38"/>
      <c r="C2" s="38"/>
      <c r="D2" s="38"/>
      <c r="E2" s="38"/>
      <c r="F2" s="38"/>
    </row>
    <row r="3" spans="1:9" ht="21" x14ac:dyDescent="0.45">
      <c r="A3" s="38" t="s">
        <v>7</v>
      </c>
      <c r="B3" s="38"/>
      <c r="C3" s="38"/>
      <c r="D3" s="38"/>
      <c r="E3" s="38"/>
      <c r="F3" s="38"/>
    </row>
    <row r="4" spans="1:9" ht="18.75" x14ac:dyDescent="0.45">
      <c r="A4" s="40" t="s">
        <v>169</v>
      </c>
      <c r="B4" s="40"/>
      <c r="C4" s="40"/>
      <c r="D4" s="40"/>
      <c r="E4" s="40"/>
      <c r="F4" s="40"/>
      <c r="G4" s="40"/>
      <c r="H4" s="40"/>
      <c r="I4" s="40"/>
    </row>
    <row r="5" spans="1:9" ht="16.5" customHeight="1" x14ac:dyDescent="0.45">
      <c r="B5" s="6"/>
      <c r="C5" s="6"/>
      <c r="D5" s="6"/>
      <c r="E5" s="54" t="s">
        <v>157</v>
      </c>
      <c r="F5" s="54" t="s">
        <v>158</v>
      </c>
      <c r="G5" s="55"/>
      <c r="H5" s="55"/>
      <c r="I5" s="55"/>
    </row>
    <row r="6" spans="1:9" s="56" customFormat="1" ht="47.25" customHeight="1" x14ac:dyDescent="0.45">
      <c r="A6" s="11" t="s">
        <v>170</v>
      </c>
      <c r="B6" s="11" t="s">
        <v>171</v>
      </c>
      <c r="C6" s="11" t="s">
        <v>172</v>
      </c>
      <c r="D6" s="11" t="s">
        <v>173</v>
      </c>
      <c r="E6" s="11" t="s">
        <v>174</v>
      </c>
      <c r="F6" s="11" t="s">
        <v>174</v>
      </c>
    </row>
    <row r="7" spans="1:9" x14ac:dyDescent="0.45">
      <c r="A7" s="15" t="s">
        <v>32</v>
      </c>
      <c r="B7" s="4"/>
      <c r="C7" s="4"/>
      <c r="D7" s="4"/>
      <c r="E7" s="4"/>
      <c r="F7" s="4"/>
    </row>
  </sheetData>
  <mergeCells count="5">
    <mergeCell ref="A1:F1"/>
    <mergeCell ref="A2:F2"/>
    <mergeCell ref="A3:F3"/>
    <mergeCell ref="A4:I4"/>
    <mergeCell ref="B5:D5"/>
  </mergeCells>
  <pageMargins left="0.7" right="0.7" top="0.75" bottom="0.75" header="0.3" footer="0.3"/>
  <pageSetup orientation="landscape" horizontalDpi="4294967295" verticalDpi="4294967295"/>
  <headerFooter differentOddEven="1" differentFirst="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26"/>
  <sheetViews>
    <sheetView rightToLeft="1" zoomScale="106" zoomScaleNormal="106" workbookViewId="0">
      <selection activeCell="L12" sqref="L12:S12"/>
    </sheetView>
  </sheetViews>
  <sheetFormatPr defaultColWidth="9" defaultRowHeight="18" x14ac:dyDescent="0.45"/>
  <cols>
    <col min="1" max="1" width="35.85546875" style="48" customWidth="1"/>
    <col min="2" max="2" width="16.85546875" style="48" customWidth="1"/>
    <col min="3" max="3" width="9.7109375" style="48" customWidth="1"/>
    <col min="4" max="4" width="10" style="48" customWidth="1"/>
    <col min="5" max="5" width="14.85546875" style="48" customWidth="1"/>
    <col min="6" max="6" width="13" style="48" customWidth="1"/>
    <col min="7" max="7" width="14.85546875" style="48" customWidth="1"/>
    <col min="8" max="8" width="15.85546875" style="48" customWidth="1"/>
    <col min="9" max="9" width="13" style="48" customWidth="1"/>
    <col min="10" max="10" width="15.85546875" style="48" customWidth="1"/>
    <col min="11" max="11" width="9" style="39" customWidth="1"/>
    <col min="12" max="16384" width="9" style="39"/>
  </cols>
  <sheetData>
    <row r="1" spans="1:10" ht="19.5" x14ac:dyDescent="0.45">
      <c r="A1" s="52" t="s">
        <v>1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ht="19.5" x14ac:dyDescent="0.45">
      <c r="A2" s="52" t="s">
        <v>138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19.5" x14ac:dyDescent="0.45">
      <c r="A3" s="52" t="s">
        <v>7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8.75" x14ac:dyDescent="0.45">
      <c r="A4" s="40" t="s">
        <v>175</v>
      </c>
      <c r="B4" s="40"/>
      <c r="C4" s="40"/>
      <c r="D4" s="40"/>
      <c r="E4" s="40"/>
      <c r="F4" s="41"/>
      <c r="G4" s="41"/>
      <c r="H4" s="41"/>
      <c r="I4" s="41"/>
      <c r="J4" s="41"/>
    </row>
    <row r="5" spans="1:10" ht="16.5" customHeight="1" x14ac:dyDescent="0.45">
      <c r="A5" s="43"/>
      <c r="B5" s="42"/>
      <c r="C5" s="42"/>
      <c r="D5" s="42"/>
      <c r="E5" s="5" t="s">
        <v>157</v>
      </c>
      <c r="F5" s="5"/>
      <c r="G5" s="5"/>
      <c r="H5" s="5" t="s">
        <v>158</v>
      </c>
      <c r="I5" s="5"/>
      <c r="J5" s="5"/>
    </row>
    <row r="6" spans="1:10" ht="38.25" customHeight="1" x14ac:dyDescent="0.45">
      <c r="A6" s="43" t="s">
        <v>141</v>
      </c>
      <c r="B6" s="53" t="s">
        <v>176</v>
      </c>
      <c r="C6" s="138" t="s">
        <v>45</v>
      </c>
      <c r="D6" s="138" t="s">
        <v>121</v>
      </c>
      <c r="E6" s="53" t="s">
        <v>177</v>
      </c>
      <c r="F6" s="53" t="s">
        <v>163</v>
      </c>
      <c r="G6" s="53" t="s">
        <v>178</v>
      </c>
      <c r="H6" s="53" t="s">
        <v>177</v>
      </c>
      <c r="I6" s="53" t="s">
        <v>163</v>
      </c>
      <c r="J6" s="53" t="s">
        <v>178</v>
      </c>
    </row>
    <row r="7" spans="1:10" ht="23.1" customHeight="1" x14ac:dyDescent="0.45">
      <c r="A7" s="115" t="s">
        <v>85</v>
      </c>
      <c r="B7" s="124" t="s">
        <v>179</v>
      </c>
      <c r="C7" s="124" t="s">
        <v>87</v>
      </c>
      <c r="D7" s="124" t="s">
        <v>180</v>
      </c>
      <c r="E7" s="116">
        <v>3733931235</v>
      </c>
      <c r="F7" s="116">
        <v>0</v>
      </c>
      <c r="G7" s="116">
        <v>3733931235</v>
      </c>
      <c r="H7" s="116">
        <v>7206870987</v>
      </c>
      <c r="I7" s="116">
        <v>0</v>
      </c>
      <c r="J7" s="116">
        <v>7206870987</v>
      </c>
    </row>
    <row r="8" spans="1:10" ht="23.1" customHeight="1" x14ac:dyDescent="0.45">
      <c r="A8" s="118" t="s">
        <v>54</v>
      </c>
      <c r="B8" s="127" t="s">
        <v>181</v>
      </c>
      <c r="C8" s="127" t="s">
        <v>53</v>
      </c>
      <c r="D8" s="127" t="s">
        <v>180</v>
      </c>
      <c r="E8" s="119">
        <v>968756850</v>
      </c>
      <c r="F8" s="119">
        <v>0</v>
      </c>
      <c r="G8" s="119">
        <v>968756850</v>
      </c>
      <c r="H8" s="119">
        <v>9498826899</v>
      </c>
      <c r="I8" s="119">
        <v>0</v>
      </c>
      <c r="J8" s="119">
        <v>9498826899</v>
      </c>
    </row>
    <row r="9" spans="1:10" ht="23.1" customHeight="1" x14ac:dyDescent="0.45">
      <c r="A9" s="118" t="s">
        <v>76</v>
      </c>
      <c r="B9" s="127" t="s">
        <v>182</v>
      </c>
      <c r="C9" s="127" t="s">
        <v>78</v>
      </c>
      <c r="D9" s="127" t="s">
        <v>180</v>
      </c>
      <c r="E9" s="119">
        <v>759095583</v>
      </c>
      <c r="F9" s="119">
        <v>0</v>
      </c>
      <c r="G9" s="119">
        <v>759095583</v>
      </c>
      <c r="H9" s="119">
        <v>3712187419</v>
      </c>
      <c r="I9" s="119">
        <v>0</v>
      </c>
      <c r="J9" s="119">
        <v>3712187419</v>
      </c>
    </row>
    <row r="10" spans="1:10" ht="23.1" customHeight="1" x14ac:dyDescent="0.45">
      <c r="A10" s="118" t="s">
        <v>67</v>
      </c>
      <c r="B10" s="127" t="s">
        <v>183</v>
      </c>
      <c r="C10" s="127" t="s">
        <v>69</v>
      </c>
      <c r="D10" s="127" t="s">
        <v>184</v>
      </c>
      <c r="E10" s="119">
        <v>2224386638</v>
      </c>
      <c r="F10" s="119">
        <v>0</v>
      </c>
      <c r="G10" s="119">
        <v>2224386638</v>
      </c>
      <c r="H10" s="119">
        <v>21842564716</v>
      </c>
      <c r="I10" s="119">
        <v>0</v>
      </c>
      <c r="J10" s="119">
        <v>21842564716</v>
      </c>
    </row>
    <row r="11" spans="1:10" ht="23.1" customHeight="1" x14ac:dyDescent="0.45">
      <c r="A11" s="118" t="s">
        <v>55</v>
      </c>
      <c r="B11" s="127" t="s">
        <v>185</v>
      </c>
      <c r="C11" s="127" t="s">
        <v>57</v>
      </c>
      <c r="D11" s="127" t="s">
        <v>180</v>
      </c>
      <c r="E11" s="119">
        <v>2195061705</v>
      </c>
      <c r="F11" s="119">
        <v>0</v>
      </c>
      <c r="G11" s="119">
        <v>2195061705</v>
      </c>
      <c r="H11" s="119">
        <v>23008221436</v>
      </c>
      <c r="I11" s="119">
        <v>0</v>
      </c>
      <c r="J11" s="119">
        <v>23008221436</v>
      </c>
    </row>
    <row r="12" spans="1:10" ht="23.1" customHeight="1" x14ac:dyDescent="0.45">
      <c r="A12" s="118" t="s">
        <v>58</v>
      </c>
      <c r="B12" s="127" t="s">
        <v>179</v>
      </c>
      <c r="C12" s="127" t="s">
        <v>60</v>
      </c>
      <c r="D12" s="127" t="s">
        <v>180</v>
      </c>
      <c r="E12" s="119">
        <v>3810133908</v>
      </c>
      <c r="F12" s="119">
        <v>0</v>
      </c>
      <c r="G12" s="119">
        <v>3810133908</v>
      </c>
      <c r="H12" s="119">
        <v>38575461332</v>
      </c>
      <c r="I12" s="119">
        <v>0</v>
      </c>
      <c r="J12" s="119">
        <v>38575461332</v>
      </c>
    </row>
    <row r="13" spans="1:10" ht="23.1" customHeight="1" x14ac:dyDescent="0.45">
      <c r="A13" s="118" t="s">
        <v>70</v>
      </c>
      <c r="B13" s="127" t="s">
        <v>186</v>
      </c>
      <c r="C13" s="127" t="s">
        <v>72</v>
      </c>
      <c r="D13" s="127" t="s">
        <v>180</v>
      </c>
      <c r="E13" s="119">
        <v>3055369313</v>
      </c>
      <c r="F13" s="119">
        <v>0</v>
      </c>
      <c r="G13" s="119">
        <v>3055369313</v>
      </c>
      <c r="H13" s="119">
        <v>30807314954</v>
      </c>
      <c r="I13" s="119">
        <v>0</v>
      </c>
      <c r="J13" s="119">
        <v>30807314954</v>
      </c>
    </row>
    <row r="14" spans="1:10" ht="23.1" customHeight="1" x14ac:dyDescent="0.45">
      <c r="A14" s="118" t="s">
        <v>82</v>
      </c>
      <c r="B14" s="127" t="s">
        <v>187</v>
      </c>
      <c r="C14" s="127" t="s">
        <v>84</v>
      </c>
      <c r="D14" s="127" t="s">
        <v>180</v>
      </c>
      <c r="E14" s="119">
        <v>5129003540</v>
      </c>
      <c r="F14" s="119">
        <v>0</v>
      </c>
      <c r="G14" s="119">
        <v>5129003540</v>
      </c>
      <c r="H14" s="119">
        <v>21184931945</v>
      </c>
      <c r="I14" s="119">
        <v>0</v>
      </c>
      <c r="J14" s="119">
        <v>21184931945</v>
      </c>
    </row>
    <row r="15" spans="1:10" ht="23.1" customHeight="1" x14ac:dyDescent="0.45">
      <c r="A15" s="118" t="s">
        <v>64</v>
      </c>
      <c r="B15" s="127" t="s">
        <v>188</v>
      </c>
      <c r="C15" s="127" t="s">
        <v>66</v>
      </c>
      <c r="D15" s="127" t="s">
        <v>180</v>
      </c>
      <c r="E15" s="119">
        <v>1121056179</v>
      </c>
      <c r="F15" s="119">
        <v>0</v>
      </c>
      <c r="G15" s="119">
        <v>1121056179</v>
      </c>
      <c r="H15" s="119">
        <v>11489547734</v>
      </c>
      <c r="I15" s="119">
        <v>0</v>
      </c>
      <c r="J15" s="119">
        <v>11489547734</v>
      </c>
    </row>
    <row r="16" spans="1:10" ht="23.1" customHeight="1" x14ac:dyDescent="0.45">
      <c r="A16" s="118" t="s">
        <v>50</v>
      </c>
      <c r="B16" s="127" t="s">
        <v>181</v>
      </c>
      <c r="C16" s="127" t="s">
        <v>53</v>
      </c>
      <c r="D16" s="127" t="s">
        <v>180</v>
      </c>
      <c r="E16" s="119">
        <v>484378425</v>
      </c>
      <c r="F16" s="119">
        <v>0</v>
      </c>
      <c r="G16" s="119">
        <v>484378425</v>
      </c>
      <c r="H16" s="119">
        <v>4749413450</v>
      </c>
      <c r="I16" s="119">
        <v>0</v>
      </c>
      <c r="J16" s="119">
        <v>4749413450</v>
      </c>
    </row>
    <row r="17" spans="1:10" ht="23.1" customHeight="1" x14ac:dyDescent="0.45">
      <c r="A17" s="118" t="s">
        <v>88</v>
      </c>
      <c r="B17" s="127" t="s">
        <v>189</v>
      </c>
      <c r="C17" s="127" t="s">
        <v>90</v>
      </c>
      <c r="D17" s="127" t="s">
        <v>184</v>
      </c>
      <c r="E17" s="119">
        <v>1322912586</v>
      </c>
      <c r="F17" s="119">
        <v>0</v>
      </c>
      <c r="G17" s="119">
        <v>1322912586</v>
      </c>
      <c r="H17" s="119">
        <v>1322912586</v>
      </c>
      <c r="I17" s="119">
        <v>0</v>
      </c>
      <c r="J17" s="119">
        <v>1322912586</v>
      </c>
    </row>
    <row r="18" spans="1:10" ht="23.1" customHeight="1" x14ac:dyDescent="0.45">
      <c r="A18" s="118" t="s">
        <v>61</v>
      </c>
      <c r="B18" s="127" t="s">
        <v>190</v>
      </c>
      <c r="C18" s="127" t="s">
        <v>63</v>
      </c>
      <c r="D18" s="127" t="s">
        <v>180</v>
      </c>
      <c r="E18" s="119">
        <v>5019221839</v>
      </c>
      <c r="F18" s="119">
        <v>0</v>
      </c>
      <c r="G18" s="119">
        <v>5019221839</v>
      </c>
      <c r="H18" s="119">
        <v>51564632663</v>
      </c>
      <c r="I18" s="119">
        <v>0</v>
      </c>
      <c r="J18" s="119">
        <v>51564632663</v>
      </c>
    </row>
    <row r="19" spans="1:10" ht="23.1" customHeight="1" x14ac:dyDescent="0.45">
      <c r="A19" s="118" t="s">
        <v>73</v>
      </c>
      <c r="B19" s="127" t="s">
        <v>191</v>
      </c>
      <c r="C19" s="127" t="s">
        <v>75</v>
      </c>
      <c r="D19" s="127" t="s">
        <v>180</v>
      </c>
      <c r="E19" s="119">
        <v>917045036</v>
      </c>
      <c r="F19" s="119">
        <v>0</v>
      </c>
      <c r="G19" s="119">
        <v>917045036</v>
      </c>
      <c r="H19" s="119">
        <v>9589208305</v>
      </c>
      <c r="I19" s="119">
        <v>0</v>
      </c>
      <c r="J19" s="119">
        <v>9589208305</v>
      </c>
    </row>
    <row r="20" spans="1:10" ht="23.1" customHeight="1" x14ac:dyDescent="0.45">
      <c r="A20" s="118" t="s">
        <v>79</v>
      </c>
      <c r="B20" s="127" t="s">
        <v>192</v>
      </c>
      <c r="C20" s="127" t="s">
        <v>81</v>
      </c>
      <c r="D20" s="127" t="s">
        <v>180</v>
      </c>
      <c r="E20" s="119">
        <v>558329690</v>
      </c>
      <c r="F20" s="119">
        <v>0</v>
      </c>
      <c r="G20" s="119">
        <v>558329690</v>
      </c>
      <c r="H20" s="119">
        <v>2513721996</v>
      </c>
      <c r="I20" s="119">
        <v>0</v>
      </c>
      <c r="J20" s="119">
        <v>2513721996</v>
      </c>
    </row>
    <row r="21" spans="1:10" ht="23.1" customHeight="1" x14ac:dyDescent="0.45">
      <c r="A21" s="118" t="s">
        <v>230</v>
      </c>
      <c r="B21" s="127"/>
      <c r="C21" s="127" t="s">
        <v>193</v>
      </c>
      <c r="D21" s="127" t="s">
        <v>193</v>
      </c>
      <c r="E21" s="119">
        <v>36220</v>
      </c>
      <c r="F21" s="119">
        <v>0</v>
      </c>
      <c r="G21" s="119">
        <v>36220</v>
      </c>
      <c r="H21" s="119">
        <v>86280</v>
      </c>
      <c r="I21" s="119">
        <v>0</v>
      </c>
      <c r="J21" s="119">
        <v>86280</v>
      </c>
    </row>
    <row r="22" spans="1:10" s="139" customFormat="1" ht="23.1" customHeight="1" x14ac:dyDescent="0.45">
      <c r="A22" s="118" t="s">
        <v>227</v>
      </c>
      <c r="B22" s="127"/>
      <c r="C22" s="127"/>
      <c r="D22" s="127"/>
      <c r="E22" s="119">
        <v>41129980460</v>
      </c>
      <c r="F22" s="119">
        <v>116358695</v>
      </c>
      <c r="G22" s="119">
        <v>41246339155</v>
      </c>
      <c r="H22" s="119">
        <v>70084062660</v>
      </c>
      <c r="I22" s="119">
        <v>-10009366</v>
      </c>
      <c r="J22" s="119">
        <v>70074053294</v>
      </c>
    </row>
    <row r="23" spans="1:10" ht="23.1" customHeight="1" x14ac:dyDescent="0.45">
      <c r="A23" s="118" t="s">
        <v>228</v>
      </c>
      <c r="B23" s="127"/>
      <c r="C23" s="127"/>
      <c r="D23" s="127"/>
      <c r="E23" s="119">
        <v>18073104</v>
      </c>
      <c r="F23" s="119">
        <v>0</v>
      </c>
      <c r="G23" s="119">
        <v>18073104</v>
      </c>
      <c r="H23" s="119">
        <v>321827643</v>
      </c>
      <c r="I23" s="119">
        <v>0</v>
      </c>
      <c r="J23" s="119">
        <v>321827643</v>
      </c>
    </row>
    <row r="24" spans="1:10" ht="23.1" customHeight="1" x14ac:dyDescent="0.45">
      <c r="A24" s="118" t="s">
        <v>229</v>
      </c>
      <c r="B24" s="127"/>
      <c r="C24" s="127"/>
      <c r="D24" s="127"/>
      <c r="E24" s="119">
        <v>16378</v>
      </c>
      <c r="F24" s="119">
        <v>0</v>
      </c>
      <c r="G24" s="119">
        <v>16378</v>
      </c>
      <c r="H24" s="119">
        <v>3012963202</v>
      </c>
      <c r="I24" s="119">
        <v>4094411</v>
      </c>
      <c r="J24" s="119">
        <v>3017057613</v>
      </c>
    </row>
    <row r="25" spans="1:10" ht="23.1" customHeight="1" x14ac:dyDescent="0.45">
      <c r="A25" s="121" t="s">
        <v>31</v>
      </c>
      <c r="B25" s="121"/>
      <c r="C25" s="121"/>
      <c r="D25" s="121"/>
      <c r="E25" s="122">
        <f>SUM(E7:E24)</f>
        <v>72446788689</v>
      </c>
      <c r="F25" s="122">
        <f>SUM(F7:F24)</f>
        <v>116358695</v>
      </c>
      <c r="G25" s="122">
        <f>SUM(G7:G24)</f>
        <v>72563147384</v>
      </c>
      <c r="H25" s="122">
        <f>SUM(H7:H24)</f>
        <v>310484756207</v>
      </c>
      <c r="I25" s="122">
        <f>SUM(I7:I24)</f>
        <v>-5914955</v>
      </c>
      <c r="J25" s="122">
        <f>SUM(J7:J24)</f>
        <v>310478841252</v>
      </c>
    </row>
    <row r="26" spans="1:10" ht="23.1" customHeight="1" x14ac:dyDescent="0.45">
      <c r="A26" s="12" t="s">
        <v>32</v>
      </c>
      <c r="B26" s="12"/>
      <c r="C26" s="12"/>
      <c r="D26" s="12"/>
      <c r="E26" s="13"/>
      <c r="F26" s="13"/>
      <c r="G26" s="13"/>
      <c r="H26" s="13"/>
      <c r="I26" s="13"/>
      <c r="J26" s="13"/>
    </row>
  </sheetData>
  <mergeCells count="7">
    <mergeCell ref="A4:E4"/>
    <mergeCell ref="B5:D5"/>
    <mergeCell ref="E5:G5"/>
    <mergeCell ref="H5:J5"/>
    <mergeCell ref="A1:J1"/>
    <mergeCell ref="A2:J2"/>
    <mergeCell ref="A3:J3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dimension ref="A1:G12"/>
  <sheetViews>
    <sheetView rightToLeft="1" zoomScale="106" zoomScaleNormal="106" workbookViewId="0">
      <selection activeCell="L11" sqref="L11"/>
    </sheetView>
  </sheetViews>
  <sheetFormatPr defaultColWidth="9" defaultRowHeight="18" x14ac:dyDescent="0.45"/>
  <cols>
    <col min="1" max="1" width="5.7109375" style="48" bestFit="1" customWidth="1"/>
    <col min="2" max="2" width="14.85546875" style="48" customWidth="1"/>
    <col min="3" max="3" width="13" style="48" customWidth="1"/>
    <col min="4" max="5" width="14.85546875" style="48" customWidth="1"/>
    <col min="6" max="6" width="13" style="48" customWidth="1"/>
    <col min="7" max="7" width="14.85546875" style="48" customWidth="1"/>
    <col min="8" max="8" width="9" style="39" customWidth="1"/>
    <col min="9" max="16384" width="9" style="39"/>
  </cols>
  <sheetData>
    <row r="1" spans="1:7" ht="19.5" x14ac:dyDescent="0.45">
      <c r="A1" s="52" t="s">
        <v>1</v>
      </c>
      <c r="B1" s="52"/>
      <c r="C1" s="52"/>
      <c r="D1" s="52"/>
      <c r="E1" s="52"/>
      <c r="F1" s="52"/>
      <c r="G1" s="52"/>
    </row>
    <row r="2" spans="1:7" ht="19.5" x14ac:dyDescent="0.45">
      <c r="A2" s="52" t="s">
        <v>138</v>
      </c>
      <c r="B2" s="52"/>
      <c r="C2" s="52"/>
      <c r="D2" s="52"/>
      <c r="E2" s="52"/>
      <c r="F2" s="52"/>
      <c r="G2" s="52"/>
    </row>
    <row r="3" spans="1:7" ht="19.5" x14ac:dyDescent="0.45">
      <c r="A3" s="52" t="s">
        <v>7</v>
      </c>
      <c r="B3" s="52"/>
      <c r="C3" s="52"/>
      <c r="D3" s="52"/>
      <c r="E3" s="52"/>
      <c r="F3" s="52"/>
      <c r="G3" s="52"/>
    </row>
    <row r="4" spans="1:7" ht="18.75" x14ac:dyDescent="0.45">
      <c r="A4" s="40" t="s">
        <v>194</v>
      </c>
      <c r="B4" s="40"/>
      <c r="C4" s="41"/>
      <c r="D4" s="41"/>
      <c r="E4" s="41"/>
      <c r="F4" s="41"/>
      <c r="G4" s="41"/>
    </row>
    <row r="5" spans="1:7" ht="16.5" customHeight="1" x14ac:dyDescent="0.45">
      <c r="A5" s="43"/>
      <c r="B5" s="5" t="s">
        <v>157</v>
      </c>
      <c r="C5" s="5"/>
      <c r="D5" s="5"/>
      <c r="E5" s="5" t="s">
        <v>158</v>
      </c>
      <c r="F5" s="5"/>
      <c r="G5" s="5"/>
    </row>
    <row r="6" spans="1:7" ht="38.25" customHeight="1" x14ac:dyDescent="0.45">
      <c r="A6" s="43" t="s">
        <v>141</v>
      </c>
      <c r="B6" s="53" t="s">
        <v>177</v>
      </c>
      <c r="C6" s="53" t="s">
        <v>163</v>
      </c>
      <c r="D6" s="53" t="s">
        <v>178</v>
      </c>
      <c r="E6" s="53" t="s">
        <v>177</v>
      </c>
      <c r="F6" s="53" t="s">
        <v>163</v>
      </c>
      <c r="G6" s="53" t="s">
        <v>178</v>
      </c>
    </row>
    <row r="7" spans="1:7" ht="23.1" customHeight="1" x14ac:dyDescent="0.45">
      <c r="A7" s="140" t="s">
        <v>227</v>
      </c>
      <c r="B7" s="116">
        <v>41129980460</v>
      </c>
      <c r="C7" s="116">
        <v>116358695</v>
      </c>
      <c r="D7" s="116">
        <v>41246339155</v>
      </c>
      <c r="E7" s="116">
        <v>70084062660</v>
      </c>
      <c r="F7" s="116">
        <v>-10009366</v>
      </c>
      <c r="G7" s="116">
        <v>70074053294</v>
      </c>
    </row>
    <row r="8" spans="1:7" ht="23.1" customHeight="1" x14ac:dyDescent="0.45">
      <c r="A8" s="136" t="s">
        <v>228</v>
      </c>
      <c r="B8" s="119">
        <v>18073104</v>
      </c>
      <c r="C8" s="119">
        <v>0</v>
      </c>
      <c r="D8" s="119">
        <v>18073104</v>
      </c>
      <c r="E8" s="119">
        <v>321827643</v>
      </c>
      <c r="F8" s="119">
        <v>0</v>
      </c>
      <c r="G8" s="119">
        <v>321827643</v>
      </c>
    </row>
    <row r="9" spans="1:7" ht="23.1" customHeight="1" x14ac:dyDescent="0.45">
      <c r="A9" s="136" t="s">
        <v>229</v>
      </c>
      <c r="B9" s="119">
        <v>16378</v>
      </c>
      <c r="C9" s="119">
        <v>0</v>
      </c>
      <c r="D9" s="119">
        <v>16378</v>
      </c>
      <c r="E9" s="119">
        <v>3012963202</v>
      </c>
      <c r="F9" s="119">
        <v>4094411</v>
      </c>
      <c r="G9" s="119">
        <v>3017057613</v>
      </c>
    </row>
    <row r="10" spans="1:7" ht="23.1" customHeight="1" x14ac:dyDescent="0.45">
      <c r="A10" s="136" t="s">
        <v>230</v>
      </c>
      <c r="B10" s="119">
        <v>36220</v>
      </c>
      <c r="C10" s="119">
        <v>0</v>
      </c>
      <c r="D10" s="119">
        <v>36220</v>
      </c>
      <c r="E10" s="119">
        <v>86280</v>
      </c>
      <c r="F10" s="119">
        <v>0</v>
      </c>
      <c r="G10" s="119">
        <v>86280</v>
      </c>
    </row>
    <row r="11" spans="1:7" ht="23.1" customHeight="1" x14ac:dyDescent="0.45">
      <c r="A11" s="121" t="s">
        <v>31</v>
      </c>
      <c r="B11" s="122">
        <f>SUM(B7:B10)</f>
        <v>41148106162</v>
      </c>
      <c r="C11" s="122">
        <f>SUM(C7:C10)</f>
        <v>116358695</v>
      </c>
      <c r="D11" s="122">
        <f>SUM(D7:D10)</f>
        <v>41264464857</v>
      </c>
      <c r="E11" s="122">
        <f>SUM(E7:E10)</f>
        <v>73418939785</v>
      </c>
      <c r="F11" s="122">
        <f>SUM(F7:F10)</f>
        <v>-5914955</v>
      </c>
      <c r="G11" s="122">
        <f>SUM(G7:G10)</f>
        <v>73413024830</v>
      </c>
    </row>
    <row r="12" spans="1:7" ht="23.1" customHeight="1" x14ac:dyDescent="0.45">
      <c r="A12" s="12" t="s">
        <v>32</v>
      </c>
      <c r="B12" s="13"/>
      <c r="C12" s="13"/>
      <c r="D12" s="13"/>
      <c r="E12" s="13"/>
      <c r="F12" s="13"/>
      <c r="G12" s="13"/>
    </row>
  </sheetData>
  <mergeCells count="6">
    <mergeCell ref="A1:G1"/>
    <mergeCell ref="A2:G2"/>
    <mergeCell ref="A3:G3"/>
    <mergeCell ref="A4:B4"/>
    <mergeCell ref="B5:D5"/>
    <mergeCell ref="E5:G5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8"/>
  <sheetViews>
    <sheetView rightToLeft="1" zoomScaleNormal="100" workbookViewId="0">
      <selection activeCell="M31" sqref="M31"/>
    </sheetView>
  </sheetViews>
  <sheetFormatPr defaultColWidth="9" defaultRowHeight="18" x14ac:dyDescent="0.45"/>
  <cols>
    <col min="1" max="1" width="31.28515625" style="48" customWidth="1"/>
    <col min="2" max="2" width="9.42578125" style="48" bestFit="1" customWidth="1"/>
    <col min="3" max="3" width="13.42578125" style="48" bestFit="1" customWidth="1"/>
    <col min="4" max="4" width="13.85546875" style="48" bestFit="1" customWidth="1"/>
    <col min="5" max="5" width="18.85546875" style="48" bestFit="1" customWidth="1"/>
    <col min="6" max="6" width="10.140625" style="48" bestFit="1" customWidth="1"/>
    <col min="7" max="7" width="14.42578125" style="48" bestFit="1" customWidth="1"/>
    <col min="8" max="8" width="14.85546875" style="48" bestFit="1" customWidth="1"/>
    <col min="9" max="9" width="18.85546875" style="48" bestFit="1" customWidth="1"/>
    <col min="10" max="10" width="9" style="39" customWidth="1"/>
    <col min="11" max="16384" width="9" style="39"/>
  </cols>
  <sheetData>
    <row r="1" spans="1:9" ht="21" x14ac:dyDescent="0.45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spans="1:9" ht="21" x14ac:dyDescent="0.45">
      <c r="A2" s="38" t="s">
        <v>138</v>
      </c>
      <c r="B2" s="38"/>
      <c r="C2" s="38"/>
      <c r="D2" s="38"/>
      <c r="E2" s="38"/>
      <c r="F2" s="38"/>
      <c r="G2" s="38"/>
      <c r="H2" s="38"/>
      <c r="I2" s="38"/>
    </row>
    <row r="3" spans="1:9" ht="21" x14ac:dyDescent="0.45">
      <c r="A3" s="38" t="s">
        <v>139</v>
      </c>
      <c r="B3" s="38"/>
      <c r="C3" s="38"/>
      <c r="D3" s="38"/>
      <c r="E3" s="38"/>
      <c r="F3" s="38"/>
      <c r="G3" s="38"/>
      <c r="H3" s="38"/>
      <c r="I3" s="38"/>
    </row>
    <row r="4" spans="1:9" ht="18.75" x14ac:dyDescent="0.45">
      <c r="A4" s="40" t="s">
        <v>195</v>
      </c>
      <c r="B4" s="40"/>
      <c r="C4" s="40"/>
      <c r="D4" s="40"/>
      <c r="E4" s="40"/>
      <c r="F4" s="40"/>
      <c r="G4" s="40"/>
      <c r="H4" s="40"/>
      <c r="I4" s="40"/>
    </row>
    <row r="5" spans="1:9" ht="16.5" customHeight="1" x14ac:dyDescent="0.45">
      <c r="A5" s="41"/>
      <c r="B5" s="5" t="s">
        <v>157</v>
      </c>
      <c r="C5" s="5"/>
      <c r="D5" s="5"/>
      <c r="E5" s="5"/>
      <c r="F5" s="5" t="s">
        <v>158</v>
      </c>
      <c r="G5" s="5"/>
      <c r="H5" s="5"/>
      <c r="I5" s="5"/>
    </row>
    <row r="6" spans="1:9" x14ac:dyDescent="0.45">
      <c r="A6" s="43" t="s">
        <v>141</v>
      </c>
      <c r="B6" s="44" t="s">
        <v>14</v>
      </c>
      <c r="C6" s="44" t="s">
        <v>196</v>
      </c>
      <c r="D6" s="44" t="s">
        <v>197</v>
      </c>
      <c r="E6" s="45" t="s">
        <v>198</v>
      </c>
      <c r="F6" s="44" t="s">
        <v>14</v>
      </c>
      <c r="G6" s="44" t="s">
        <v>16</v>
      </c>
      <c r="H6" s="44" t="s">
        <v>197</v>
      </c>
      <c r="I6" s="45" t="s">
        <v>198</v>
      </c>
    </row>
    <row r="7" spans="1:9" ht="23.1" customHeight="1" x14ac:dyDescent="0.45">
      <c r="A7" s="141" t="s">
        <v>28</v>
      </c>
      <c r="B7" s="116">
        <v>0</v>
      </c>
      <c r="C7" s="116">
        <v>0</v>
      </c>
      <c r="D7" s="116">
        <v>0</v>
      </c>
      <c r="E7" s="116">
        <v>0</v>
      </c>
      <c r="F7" s="116">
        <v>31424322</v>
      </c>
      <c r="G7" s="116">
        <v>158943696297</v>
      </c>
      <c r="H7" s="116">
        <v>-142027598911</v>
      </c>
      <c r="I7" s="116">
        <v>16916097386</v>
      </c>
    </row>
    <row r="8" spans="1:9" ht="23.1" customHeight="1" x14ac:dyDescent="0.45">
      <c r="A8" s="142" t="s">
        <v>23</v>
      </c>
      <c r="B8" s="119">
        <v>9160000</v>
      </c>
      <c r="C8" s="119">
        <v>101647423197</v>
      </c>
      <c r="D8" s="119">
        <v>-73383682751</v>
      </c>
      <c r="E8" s="119">
        <v>28263740446</v>
      </c>
      <c r="F8" s="119">
        <v>59002013</v>
      </c>
      <c r="G8" s="119">
        <v>529031014464</v>
      </c>
      <c r="H8" s="119">
        <v>-499433407705</v>
      </c>
      <c r="I8" s="119">
        <v>29597606759</v>
      </c>
    </row>
    <row r="9" spans="1:9" ht="23.1" customHeight="1" x14ac:dyDescent="0.45">
      <c r="A9" s="142" t="s">
        <v>29</v>
      </c>
      <c r="B9" s="119">
        <v>26610000</v>
      </c>
      <c r="C9" s="119">
        <v>219747598980</v>
      </c>
      <c r="D9" s="119">
        <v>-173989425863</v>
      </c>
      <c r="E9" s="119">
        <v>45758173117</v>
      </c>
      <c r="F9" s="119">
        <v>202124592</v>
      </c>
      <c r="G9" s="119">
        <v>1310871148897</v>
      </c>
      <c r="H9" s="119">
        <v>-1324465854526</v>
      </c>
      <c r="I9" s="119">
        <v>-13594705629</v>
      </c>
    </row>
    <row r="10" spans="1:9" ht="23.1" customHeight="1" x14ac:dyDescent="0.45">
      <c r="A10" s="142" t="s">
        <v>25</v>
      </c>
      <c r="B10" s="119">
        <v>10187648</v>
      </c>
      <c r="C10" s="119">
        <v>48104946469</v>
      </c>
      <c r="D10" s="119">
        <v>-42348313073</v>
      </c>
      <c r="E10" s="119">
        <v>5756633396</v>
      </c>
      <c r="F10" s="119">
        <v>104967587</v>
      </c>
      <c r="G10" s="119">
        <v>490589739602</v>
      </c>
      <c r="H10" s="119">
        <v>-470582372200</v>
      </c>
      <c r="I10" s="119">
        <v>20007367402</v>
      </c>
    </row>
    <row r="11" spans="1:9" ht="23.1" customHeight="1" x14ac:dyDescent="0.45">
      <c r="A11" s="142" t="s">
        <v>27</v>
      </c>
      <c r="B11" s="119">
        <v>41407006</v>
      </c>
      <c r="C11" s="119">
        <v>151190594629</v>
      </c>
      <c r="D11" s="119">
        <v>-146709860183</v>
      </c>
      <c r="E11" s="119">
        <v>4480734446</v>
      </c>
      <c r="F11" s="119">
        <v>232749985</v>
      </c>
      <c r="G11" s="119">
        <v>795216166956</v>
      </c>
      <c r="H11" s="119">
        <v>-745464326802</v>
      </c>
      <c r="I11" s="119">
        <v>49751840154</v>
      </c>
    </row>
    <row r="12" spans="1:9" ht="23.1" customHeight="1" x14ac:dyDescent="0.45">
      <c r="A12" s="142" t="s">
        <v>30</v>
      </c>
      <c r="B12" s="119">
        <v>7118309</v>
      </c>
      <c r="C12" s="119">
        <v>92800845764</v>
      </c>
      <c r="D12" s="119">
        <v>-89418279571</v>
      </c>
      <c r="E12" s="119">
        <v>3382566193</v>
      </c>
      <c r="F12" s="119">
        <v>42128884</v>
      </c>
      <c r="G12" s="119">
        <v>561969468881</v>
      </c>
      <c r="H12" s="119">
        <v>-560333009873</v>
      </c>
      <c r="I12" s="119">
        <v>1636459008</v>
      </c>
    </row>
    <row r="13" spans="1:9" ht="23.1" customHeight="1" x14ac:dyDescent="0.45">
      <c r="A13" s="142" t="s">
        <v>26</v>
      </c>
      <c r="B13" s="119">
        <v>14501275</v>
      </c>
      <c r="C13" s="119">
        <v>1552268718095</v>
      </c>
      <c r="D13" s="119">
        <v>-1243475849928</v>
      </c>
      <c r="E13" s="119">
        <v>308792868167</v>
      </c>
      <c r="F13" s="119">
        <v>27958067</v>
      </c>
      <c r="G13" s="119">
        <v>2778140819979</v>
      </c>
      <c r="H13" s="119">
        <v>-2330140934977</v>
      </c>
      <c r="I13" s="119">
        <v>447999885002</v>
      </c>
    </row>
    <row r="14" spans="1:9" ht="23.1" customHeight="1" x14ac:dyDescent="0.45">
      <c r="A14" s="142" t="s">
        <v>24</v>
      </c>
      <c r="B14" s="119">
        <v>5824493</v>
      </c>
      <c r="C14" s="119">
        <v>14840461076</v>
      </c>
      <c r="D14" s="119">
        <v>-11177685701</v>
      </c>
      <c r="E14" s="119">
        <v>3662775375</v>
      </c>
      <c r="F14" s="119">
        <v>27308093</v>
      </c>
      <c r="G14" s="119">
        <v>59531207719</v>
      </c>
      <c r="H14" s="119">
        <v>-50930891235</v>
      </c>
      <c r="I14" s="119">
        <v>8600316484</v>
      </c>
    </row>
    <row r="15" spans="1:9" ht="23.1" customHeight="1" x14ac:dyDescent="0.45">
      <c r="A15" s="142" t="s">
        <v>102</v>
      </c>
      <c r="B15" s="119">
        <v>310995887</v>
      </c>
      <c r="C15" s="119">
        <v>7756829974265</v>
      </c>
      <c r="D15" s="119">
        <v>-7734406141160</v>
      </c>
      <c r="E15" s="119">
        <v>22423833105</v>
      </c>
      <c r="F15" s="119">
        <v>2384477546</v>
      </c>
      <c r="G15" s="119">
        <v>49409085336233</v>
      </c>
      <c r="H15" s="119">
        <v>-48980771716265</v>
      </c>
      <c r="I15" s="119">
        <v>428313619968</v>
      </c>
    </row>
    <row r="16" spans="1:9" ht="23.1" customHeight="1" x14ac:dyDescent="0.45">
      <c r="A16" s="142" t="s">
        <v>96</v>
      </c>
      <c r="B16" s="119">
        <v>15719116</v>
      </c>
      <c r="C16" s="119">
        <v>332714456992</v>
      </c>
      <c r="D16" s="119">
        <v>-325678661181</v>
      </c>
      <c r="E16" s="119">
        <v>7035795811</v>
      </c>
      <c r="F16" s="119">
        <v>306324447</v>
      </c>
      <c r="G16" s="119">
        <v>5937164067376</v>
      </c>
      <c r="H16" s="119">
        <v>-5744243430409</v>
      </c>
      <c r="I16" s="119">
        <v>192920636967</v>
      </c>
    </row>
    <row r="17" spans="1:9" ht="23.1" customHeight="1" x14ac:dyDescent="0.45">
      <c r="A17" s="142" t="s">
        <v>98</v>
      </c>
      <c r="B17" s="119">
        <v>16176390</v>
      </c>
      <c r="C17" s="119">
        <v>11726055864339</v>
      </c>
      <c r="D17" s="119">
        <v>-11542544099803</v>
      </c>
      <c r="E17" s="119">
        <v>183511764536</v>
      </c>
      <c r="F17" s="119">
        <v>346097425</v>
      </c>
      <c r="G17" s="119">
        <v>165078655146932</v>
      </c>
      <c r="H17" s="119">
        <v>-163655260260773</v>
      </c>
      <c r="I17" s="119">
        <v>1423394886159</v>
      </c>
    </row>
    <row r="18" spans="1:9" ht="23.1" customHeight="1" x14ac:dyDescent="0.45">
      <c r="A18" s="142" t="s">
        <v>104</v>
      </c>
      <c r="B18" s="119">
        <v>113990000</v>
      </c>
      <c r="C18" s="119">
        <v>2783216468294</v>
      </c>
      <c r="D18" s="119">
        <v>-2775516031277</v>
      </c>
      <c r="E18" s="119">
        <v>7700437017</v>
      </c>
      <c r="F18" s="119">
        <v>284794871</v>
      </c>
      <c r="G18" s="119">
        <v>6469242593385</v>
      </c>
      <c r="H18" s="119">
        <v>-6385448983149</v>
      </c>
      <c r="I18" s="119">
        <v>83793610236</v>
      </c>
    </row>
    <row r="19" spans="1:9" ht="23.1" customHeight="1" x14ac:dyDescent="0.45">
      <c r="A19" s="142" t="s">
        <v>97</v>
      </c>
      <c r="B19" s="119">
        <v>1635037836</v>
      </c>
      <c r="C19" s="119">
        <v>144897086437782</v>
      </c>
      <c r="D19" s="119">
        <v>-144864056810054</v>
      </c>
      <c r="E19" s="119">
        <v>33029627728</v>
      </c>
      <c r="F19" s="119">
        <v>12455899592</v>
      </c>
      <c r="G19" s="119">
        <v>998587637674886</v>
      </c>
      <c r="H19" s="119">
        <v>-998223184493755</v>
      </c>
      <c r="I19" s="119">
        <v>364453181131</v>
      </c>
    </row>
    <row r="20" spans="1:9" ht="23.1" customHeight="1" x14ac:dyDescent="0.45">
      <c r="A20" s="142" t="s">
        <v>105</v>
      </c>
      <c r="B20" s="119">
        <v>71348645</v>
      </c>
      <c r="C20" s="119">
        <v>1224818696374</v>
      </c>
      <c r="D20" s="119">
        <v>-1210603886506</v>
      </c>
      <c r="E20" s="119">
        <v>14214809868</v>
      </c>
      <c r="F20" s="119">
        <v>103372645</v>
      </c>
      <c r="G20" s="119">
        <v>1738080028853</v>
      </c>
      <c r="H20" s="119">
        <v>-1716110787188</v>
      </c>
      <c r="I20" s="119">
        <v>21969241665</v>
      </c>
    </row>
    <row r="21" spans="1:9" ht="23.1" customHeight="1" x14ac:dyDescent="0.45">
      <c r="A21" s="142" t="s">
        <v>106</v>
      </c>
      <c r="B21" s="119">
        <v>338624363</v>
      </c>
      <c r="C21" s="119">
        <v>5270512891839</v>
      </c>
      <c r="D21" s="119">
        <v>-5234024560432</v>
      </c>
      <c r="E21" s="119">
        <v>36488331407</v>
      </c>
      <c r="F21" s="119">
        <v>1793164075</v>
      </c>
      <c r="G21" s="119">
        <v>21059280348253</v>
      </c>
      <c r="H21" s="119">
        <v>-20858533073437</v>
      </c>
      <c r="I21" s="119">
        <v>200747274816</v>
      </c>
    </row>
    <row r="22" spans="1:9" ht="23.1" customHeight="1" x14ac:dyDescent="0.45">
      <c r="A22" s="142" t="s">
        <v>103</v>
      </c>
      <c r="B22" s="119">
        <v>22771611</v>
      </c>
      <c r="C22" s="119">
        <v>522242131781</v>
      </c>
      <c r="D22" s="119">
        <v>-488240285058</v>
      </c>
      <c r="E22" s="119">
        <v>34001846723</v>
      </c>
      <c r="F22" s="119">
        <v>241265898</v>
      </c>
      <c r="G22" s="119">
        <v>5209645890608</v>
      </c>
      <c r="H22" s="119">
        <v>-5049819644312</v>
      </c>
      <c r="I22" s="119">
        <v>159826246296</v>
      </c>
    </row>
    <row r="23" spans="1:9" ht="23.1" customHeight="1" x14ac:dyDescent="0.45">
      <c r="A23" s="142" t="s">
        <v>108</v>
      </c>
      <c r="B23" s="119">
        <v>36842399</v>
      </c>
      <c r="C23" s="119">
        <v>532655127790</v>
      </c>
      <c r="D23" s="119">
        <v>-526316399818</v>
      </c>
      <c r="E23" s="119">
        <v>6338727972</v>
      </c>
      <c r="F23" s="119">
        <v>55676221</v>
      </c>
      <c r="G23" s="119">
        <v>796113739066</v>
      </c>
      <c r="H23" s="119">
        <v>-786316383965</v>
      </c>
      <c r="I23" s="119">
        <v>9797355101</v>
      </c>
    </row>
    <row r="24" spans="1:9" ht="23.1" customHeight="1" x14ac:dyDescent="0.45">
      <c r="A24" s="142" t="s">
        <v>199</v>
      </c>
      <c r="B24" s="119">
        <v>0</v>
      </c>
      <c r="C24" s="119">
        <v>0</v>
      </c>
      <c r="D24" s="119">
        <v>0</v>
      </c>
      <c r="E24" s="119">
        <v>0</v>
      </c>
      <c r="F24" s="119">
        <v>6136000</v>
      </c>
      <c r="G24" s="119">
        <v>160615435758</v>
      </c>
      <c r="H24" s="119">
        <v>-153326302199</v>
      </c>
      <c r="I24" s="119">
        <v>7289133559</v>
      </c>
    </row>
    <row r="25" spans="1:9" ht="23.1" customHeight="1" x14ac:dyDescent="0.45">
      <c r="A25" s="142" t="s">
        <v>200</v>
      </c>
      <c r="B25" s="119">
        <v>0</v>
      </c>
      <c r="C25" s="119">
        <v>0</v>
      </c>
      <c r="D25" s="119">
        <v>0</v>
      </c>
      <c r="E25" s="119">
        <v>0</v>
      </c>
      <c r="F25" s="119">
        <v>6240000</v>
      </c>
      <c r="G25" s="119">
        <v>177688224579</v>
      </c>
      <c r="H25" s="119">
        <v>-173089363149</v>
      </c>
      <c r="I25" s="119">
        <v>4598861430</v>
      </c>
    </row>
    <row r="26" spans="1:9" ht="23.1" customHeight="1" x14ac:dyDescent="0.45">
      <c r="A26" s="142" t="s">
        <v>201</v>
      </c>
      <c r="B26" s="119">
        <v>0</v>
      </c>
      <c r="C26" s="119">
        <v>0</v>
      </c>
      <c r="D26" s="119">
        <v>0</v>
      </c>
      <c r="E26" s="119">
        <v>0</v>
      </c>
      <c r="F26" s="119">
        <v>3562100</v>
      </c>
      <c r="G26" s="119">
        <v>87827570287</v>
      </c>
      <c r="H26" s="119">
        <v>-87437449645</v>
      </c>
      <c r="I26" s="119">
        <v>390120642</v>
      </c>
    </row>
    <row r="27" spans="1:9" ht="23.1" customHeight="1" x14ac:dyDescent="0.45">
      <c r="A27" s="142" t="s">
        <v>99</v>
      </c>
      <c r="B27" s="119">
        <v>2842877</v>
      </c>
      <c r="C27" s="119">
        <v>205742364592</v>
      </c>
      <c r="D27" s="119">
        <v>-195473019751</v>
      </c>
      <c r="E27" s="119">
        <v>10269344841</v>
      </c>
      <c r="F27" s="119">
        <v>53785500</v>
      </c>
      <c r="G27" s="119">
        <v>3481671606458</v>
      </c>
      <c r="H27" s="119">
        <v>-3295504182310</v>
      </c>
      <c r="I27" s="119">
        <v>186167424148</v>
      </c>
    </row>
    <row r="28" spans="1:9" ht="23.1" customHeight="1" x14ac:dyDescent="0.45">
      <c r="A28" s="142" t="s">
        <v>202</v>
      </c>
      <c r="B28" s="119">
        <v>0</v>
      </c>
      <c r="C28" s="119">
        <v>0</v>
      </c>
      <c r="D28" s="119">
        <v>0</v>
      </c>
      <c r="E28" s="119">
        <v>0</v>
      </c>
      <c r="F28" s="119">
        <v>1114000</v>
      </c>
      <c r="G28" s="119">
        <v>12205743037</v>
      </c>
      <c r="H28" s="119">
        <v>-12035626901</v>
      </c>
      <c r="I28" s="119">
        <v>170116136</v>
      </c>
    </row>
    <row r="29" spans="1:9" ht="23.1" customHeight="1" x14ac:dyDescent="0.45">
      <c r="A29" s="142" t="s">
        <v>203</v>
      </c>
      <c r="B29" s="119">
        <v>0</v>
      </c>
      <c r="C29" s="119">
        <v>0</v>
      </c>
      <c r="D29" s="119">
        <v>0</v>
      </c>
      <c r="E29" s="119">
        <v>0</v>
      </c>
      <c r="F29" s="119">
        <v>10000000</v>
      </c>
      <c r="G29" s="119">
        <v>172737605626</v>
      </c>
      <c r="H29" s="119">
        <v>-172562349374</v>
      </c>
      <c r="I29" s="119">
        <v>175256252</v>
      </c>
    </row>
    <row r="30" spans="1:9" ht="23.1" customHeight="1" x14ac:dyDescent="0.45">
      <c r="A30" s="142" t="s">
        <v>101</v>
      </c>
      <c r="B30" s="119">
        <v>10000000</v>
      </c>
      <c r="C30" s="119">
        <v>370933167942</v>
      </c>
      <c r="D30" s="119">
        <v>-370696644000</v>
      </c>
      <c r="E30" s="119">
        <v>236523942</v>
      </c>
      <c r="F30" s="119">
        <v>10000000</v>
      </c>
      <c r="G30" s="119">
        <v>370933167942</v>
      </c>
      <c r="H30" s="119">
        <v>-370696644000</v>
      </c>
      <c r="I30" s="119">
        <v>236523942</v>
      </c>
    </row>
    <row r="31" spans="1:9" ht="23.1" customHeight="1" x14ac:dyDescent="0.45">
      <c r="A31" s="142" t="s">
        <v>100</v>
      </c>
      <c r="B31" s="119">
        <v>14272469</v>
      </c>
      <c r="C31" s="119">
        <v>1454828834918</v>
      </c>
      <c r="D31" s="119">
        <v>-1418871460524</v>
      </c>
      <c r="E31" s="119">
        <v>35957374394</v>
      </c>
      <c r="F31" s="119">
        <v>76683943</v>
      </c>
      <c r="G31" s="119">
        <v>5757257368013</v>
      </c>
      <c r="H31" s="119">
        <v>-5655161664128</v>
      </c>
      <c r="I31" s="119">
        <v>102095703885</v>
      </c>
    </row>
    <row r="32" spans="1:9" ht="23.1" customHeight="1" x14ac:dyDescent="0.45">
      <c r="A32" s="142" t="s">
        <v>107</v>
      </c>
      <c r="B32" s="119">
        <v>889323</v>
      </c>
      <c r="C32" s="119">
        <v>16935768055</v>
      </c>
      <c r="D32" s="119">
        <v>-13258567521</v>
      </c>
      <c r="E32" s="119">
        <v>3677200534</v>
      </c>
      <c r="F32" s="119">
        <v>16745675</v>
      </c>
      <c r="G32" s="119">
        <v>246926023978</v>
      </c>
      <c r="H32" s="119">
        <v>-239019864461</v>
      </c>
      <c r="I32" s="119">
        <v>7906159517</v>
      </c>
    </row>
    <row r="33" spans="1:9" ht="23.1" customHeight="1" x14ac:dyDescent="0.45">
      <c r="A33" s="142" t="s">
        <v>61</v>
      </c>
      <c r="B33" s="119">
        <v>0</v>
      </c>
      <c r="C33" s="119">
        <v>0</v>
      </c>
      <c r="D33" s="119">
        <v>0</v>
      </c>
      <c r="E33" s="119">
        <v>0</v>
      </c>
      <c r="F33" s="119">
        <v>10000</v>
      </c>
      <c r="G33" s="119">
        <v>10655954663</v>
      </c>
      <c r="H33" s="119">
        <v>-10978407900</v>
      </c>
      <c r="I33" s="119">
        <v>-322453237</v>
      </c>
    </row>
    <row r="34" spans="1:9" ht="23.1" customHeight="1" x14ac:dyDescent="0.45">
      <c r="A34" s="142" t="s">
        <v>64</v>
      </c>
      <c r="B34" s="119">
        <v>0</v>
      </c>
      <c r="C34" s="119">
        <v>0</v>
      </c>
      <c r="D34" s="119">
        <v>0</v>
      </c>
      <c r="E34" s="119">
        <v>0</v>
      </c>
      <c r="F34" s="119">
        <v>10000</v>
      </c>
      <c r="G34" s="119">
        <v>10655954663</v>
      </c>
      <c r="H34" s="119">
        <v>-10798434000</v>
      </c>
      <c r="I34" s="119">
        <v>-142479337</v>
      </c>
    </row>
    <row r="35" spans="1:9" ht="23.1" customHeight="1" x14ac:dyDescent="0.45">
      <c r="A35" s="143" t="s">
        <v>31</v>
      </c>
      <c r="B35" s="122"/>
      <c r="C35" s="122">
        <f t="shared" ref="B35:H35" si="0">SUM(C7:C34)</f>
        <v>179275172773173</v>
      </c>
      <c r="D35" s="122">
        <f t="shared" si="0"/>
        <v>-178480189664155</v>
      </c>
      <c r="E35" s="122">
        <f t="shared" si="0"/>
        <v>794983109018</v>
      </c>
      <c r="F35" s="122"/>
      <c r="G35" s="122">
        <f t="shared" si="0"/>
        <v>1271458372743391</v>
      </c>
      <c r="H35" s="122">
        <f t="shared" si="0"/>
        <v>-1267703677457549</v>
      </c>
      <c r="I35" s="122">
        <f>SUM(I7:I34)</f>
        <v>3754695285842</v>
      </c>
    </row>
    <row r="36" spans="1:9" ht="23.1" customHeight="1" x14ac:dyDescent="0.45">
      <c r="A36" s="12" t="s">
        <v>32</v>
      </c>
      <c r="B36" s="14"/>
      <c r="C36" s="13"/>
      <c r="D36" s="13"/>
      <c r="E36" s="13"/>
      <c r="F36" s="14"/>
      <c r="G36" s="13"/>
      <c r="H36" s="13"/>
      <c r="I36" s="13"/>
    </row>
    <row r="38" spans="1:9" x14ac:dyDescent="0.45">
      <c r="A38" s="49" t="s">
        <v>204</v>
      </c>
      <c r="B38" s="50"/>
      <c r="C38" s="50"/>
      <c r="D38" s="50"/>
      <c r="E38" s="50"/>
      <c r="F38" s="50"/>
      <c r="G38" s="50"/>
      <c r="H38" s="50"/>
      <c r="I38" s="51"/>
    </row>
  </sheetData>
  <mergeCells count="8">
    <mergeCell ref="A1:I1"/>
    <mergeCell ref="A2:I2"/>
    <mergeCell ref="A3:I3"/>
    <mergeCell ref="A38:I38"/>
    <mergeCell ref="B5:E5"/>
    <mergeCell ref="F5:I5"/>
    <mergeCell ref="A4:E4"/>
    <mergeCell ref="F4:I4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6"/>
  <sheetViews>
    <sheetView rightToLeft="1" zoomScaleNormal="100" zoomScaleSheetLayoutView="106" workbookViewId="0">
      <selection activeCell="M44" sqref="M44"/>
    </sheetView>
  </sheetViews>
  <sheetFormatPr defaultColWidth="9" defaultRowHeight="18" x14ac:dyDescent="0.45"/>
  <cols>
    <col min="1" max="1" width="35.85546875" style="48" customWidth="1"/>
    <col min="2" max="2" width="8.42578125" style="48" bestFit="1" customWidth="1"/>
    <col min="3" max="3" width="13.85546875" style="48" bestFit="1" customWidth="1"/>
    <col min="4" max="4" width="13.140625" style="48" bestFit="1" customWidth="1"/>
    <col min="5" max="5" width="22.85546875" style="48" bestFit="1" customWidth="1"/>
    <col min="6" max="6" width="8.42578125" style="48" bestFit="1" customWidth="1"/>
    <col min="7" max="7" width="13.85546875" style="48" bestFit="1" customWidth="1"/>
    <col min="8" max="8" width="13.140625" style="48" bestFit="1" customWidth="1"/>
    <col min="9" max="9" width="22.85546875" style="48" bestFit="1" customWidth="1"/>
    <col min="10" max="10" width="9" style="39" customWidth="1"/>
    <col min="11" max="16384" width="9" style="39"/>
  </cols>
  <sheetData>
    <row r="1" spans="1:9" ht="21" x14ac:dyDescent="0.45">
      <c r="A1" s="38" t="s">
        <v>1</v>
      </c>
      <c r="B1" s="38"/>
      <c r="C1" s="38"/>
      <c r="D1" s="38"/>
      <c r="E1" s="38"/>
      <c r="F1" s="38"/>
      <c r="G1" s="38"/>
      <c r="H1" s="38"/>
      <c r="I1" s="38"/>
    </row>
    <row r="2" spans="1:9" ht="21" x14ac:dyDescent="0.45">
      <c r="A2" s="38" t="s">
        <v>138</v>
      </c>
      <c r="B2" s="38"/>
      <c r="C2" s="38"/>
      <c r="D2" s="38"/>
      <c r="E2" s="38"/>
      <c r="F2" s="38"/>
      <c r="G2" s="38"/>
      <c r="H2" s="38"/>
      <c r="I2" s="38"/>
    </row>
    <row r="3" spans="1:9" ht="21" x14ac:dyDescent="0.45">
      <c r="A3" s="38" t="s">
        <v>139</v>
      </c>
      <c r="B3" s="38"/>
      <c r="C3" s="38"/>
      <c r="D3" s="38"/>
      <c r="E3" s="38"/>
      <c r="F3" s="38"/>
      <c r="G3" s="38"/>
      <c r="H3" s="38"/>
      <c r="I3" s="38"/>
    </row>
    <row r="4" spans="1:9" ht="18.75" x14ac:dyDescent="0.45">
      <c r="A4" s="40" t="s">
        <v>205</v>
      </c>
      <c r="B4" s="40"/>
      <c r="C4" s="40"/>
      <c r="D4" s="40"/>
      <c r="E4" s="41"/>
      <c r="F4" s="41"/>
      <c r="G4" s="41"/>
      <c r="H4" s="41"/>
      <c r="I4" s="41"/>
    </row>
    <row r="5" spans="1:9" ht="16.5" customHeight="1" x14ac:dyDescent="0.45">
      <c r="A5" s="41"/>
      <c r="B5" s="42" t="s">
        <v>157</v>
      </c>
      <c r="C5" s="42"/>
      <c r="D5" s="42"/>
      <c r="E5" s="42"/>
      <c r="F5" s="5" t="s">
        <v>158</v>
      </c>
      <c r="G5" s="5"/>
      <c r="H5" s="5"/>
      <c r="I5" s="5"/>
    </row>
    <row r="6" spans="1:9" ht="53.25" customHeight="1" x14ac:dyDescent="0.45">
      <c r="A6" s="43" t="s">
        <v>141</v>
      </c>
      <c r="B6" s="44" t="s">
        <v>14</v>
      </c>
      <c r="C6" s="44" t="s">
        <v>16</v>
      </c>
      <c r="D6" s="44" t="s">
        <v>197</v>
      </c>
      <c r="E6" s="45" t="s">
        <v>206</v>
      </c>
      <c r="F6" s="44" t="s">
        <v>14</v>
      </c>
      <c r="G6" s="44" t="s">
        <v>16</v>
      </c>
      <c r="H6" s="44" t="s">
        <v>197</v>
      </c>
      <c r="I6" s="45" t="s">
        <v>206</v>
      </c>
    </row>
    <row r="7" spans="1:9" ht="23.1" customHeight="1" x14ac:dyDescent="0.45">
      <c r="A7" s="141" t="s">
        <v>23</v>
      </c>
      <c r="B7" s="116">
        <v>309662093</v>
      </c>
      <c r="C7" s="116">
        <v>3604821635280</v>
      </c>
      <c r="D7" s="116">
        <v>-3160471593158</v>
      </c>
      <c r="E7" s="116">
        <v>444350042122</v>
      </c>
      <c r="F7" s="116">
        <v>309662093</v>
      </c>
      <c r="G7" s="116">
        <v>3604821635280</v>
      </c>
      <c r="H7" s="116">
        <v>-2493021406786</v>
      </c>
      <c r="I7" s="116">
        <v>1111800228494</v>
      </c>
    </row>
    <row r="8" spans="1:9" ht="23.1" customHeight="1" x14ac:dyDescent="0.45">
      <c r="A8" s="142" t="s">
        <v>24</v>
      </c>
      <c r="B8" s="119">
        <v>39229762</v>
      </c>
      <c r="C8" s="119">
        <v>105643858193</v>
      </c>
      <c r="D8" s="119">
        <v>-97973313194</v>
      </c>
      <c r="E8" s="119">
        <v>7670544999</v>
      </c>
      <c r="F8" s="119">
        <v>39229762</v>
      </c>
      <c r="G8" s="119">
        <v>105643858193</v>
      </c>
      <c r="H8" s="119">
        <v>-76812229532</v>
      </c>
      <c r="I8" s="119">
        <v>28831628661</v>
      </c>
    </row>
    <row r="9" spans="1:9" ht="23.1" customHeight="1" x14ac:dyDescent="0.45">
      <c r="A9" s="142" t="s">
        <v>25</v>
      </c>
      <c r="B9" s="119">
        <v>14809953</v>
      </c>
      <c r="C9" s="119">
        <v>70944955511</v>
      </c>
      <c r="D9" s="119">
        <v>-77460430716</v>
      </c>
      <c r="E9" s="119">
        <v>-6515475205</v>
      </c>
      <c r="F9" s="119">
        <v>14809953</v>
      </c>
      <c r="G9" s="119">
        <v>70944955511</v>
      </c>
      <c r="H9" s="119">
        <v>-62204353692</v>
      </c>
      <c r="I9" s="119">
        <v>8740601819</v>
      </c>
    </row>
    <row r="10" spans="1:9" ht="23.1" customHeight="1" x14ac:dyDescent="0.45">
      <c r="A10" s="142" t="s">
        <v>26</v>
      </c>
      <c r="B10" s="119">
        <v>31297996</v>
      </c>
      <c r="C10" s="119">
        <v>3254081500875</v>
      </c>
      <c r="D10" s="119">
        <v>-3395706854299</v>
      </c>
      <c r="E10" s="119">
        <v>-141625353424</v>
      </c>
      <c r="F10" s="119">
        <v>31297996</v>
      </c>
      <c r="G10" s="119">
        <v>3254081500875</v>
      </c>
      <c r="H10" s="119">
        <v>-2816389899381</v>
      </c>
      <c r="I10" s="119">
        <v>437691601494</v>
      </c>
    </row>
    <row r="11" spans="1:9" ht="23.1" customHeight="1" x14ac:dyDescent="0.45">
      <c r="A11" s="142" t="s">
        <v>27</v>
      </c>
      <c r="B11" s="119">
        <v>37383922</v>
      </c>
      <c r="C11" s="119">
        <v>136833233935</v>
      </c>
      <c r="D11" s="119">
        <v>-139336958347</v>
      </c>
      <c r="E11" s="119">
        <v>-2503724412</v>
      </c>
      <c r="F11" s="119">
        <v>37383922</v>
      </c>
      <c r="G11" s="119">
        <v>136833233935</v>
      </c>
      <c r="H11" s="119">
        <v>-132209130005</v>
      </c>
      <c r="I11" s="119">
        <v>4624103930</v>
      </c>
    </row>
    <row r="12" spans="1:9" ht="23.1" customHeight="1" x14ac:dyDescent="0.45">
      <c r="A12" s="142" t="s">
        <v>28</v>
      </c>
      <c r="B12" s="119">
        <v>273835275</v>
      </c>
      <c r="C12" s="119">
        <v>1786785356050</v>
      </c>
      <c r="D12" s="119">
        <v>-1439278862606</v>
      </c>
      <c r="E12" s="119">
        <v>347506493444</v>
      </c>
      <c r="F12" s="119">
        <v>273835275</v>
      </c>
      <c r="G12" s="119">
        <v>1786785356050</v>
      </c>
      <c r="H12" s="119">
        <v>-1243193767959</v>
      </c>
      <c r="I12" s="119">
        <v>543591588091</v>
      </c>
    </row>
    <row r="13" spans="1:9" ht="23.1" customHeight="1" x14ac:dyDescent="0.45">
      <c r="A13" s="142" t="s">
        <v>29</v>
      </c>
      <c r="B13" s="119">
        <v>64003683</v>
      </c>
      <c r="C13" s="119">
        <v>566002105781</v>
      </c>
      <c r="D13" s="119">
        <v>-511427217982</v>
      </c>
      <c r="E13" s="119">
        <v>54574887799</v>
      </c>
      <c r="F13" s="119">
        <v>64003683</v>
      </c>
      <c r="G13" s="119">
        <v>566002105781</v>
      </c>
      <c r="H13" s="119">
        <v>-426227143473</v>
      </c>
      <c r="I13" s="119">
        <v>139774962308</v>
      </c>
    </row>
    <row r="14" spans="1:9" ht="23.1" customHeight="1" x14ac:dyDescent="0.45">
      <c r="A14" s="142" t="s">
        <v>30</v>
      </c>
      <c r="B14" s="119">
        <v>165814754</v>
      </c>
      <c r="C14" s="119">
        <v>2148982890190</v>
      </c>
      <c r="D14" s="119">
        <v>-2096997999034</v>
      </c>
      <c r="E14" s="119">
        <v>51984891156</v>
      </c>
      <c r="F14" s="119">
        <v>165814754</v>
      </c>
      <c r="G14" s="119">
        <v>2148982890190</v>
      </c>
      <c r="H14" s="119">
        <v>-2084231562652</v>
      </c>
      <c r="I14" s="119">
        <v>64751327538</v>
      </c>
    </row>
    <row r="15" spans="1:9" ht="23.1" customHeight="1" x14ac:dyDescent="0.45">
      <c r="A15" s="142" t="s">
        <v>96</v>
      </c>
      <c r="B15" s="119">
        <v>80535045</v>
      </c>
      <c r="C15" s="119">
        <v>1711704702880</v>
      </c>
      <c r="D15" s="119">
        <v>-1704930336954</v>
      </c>
      <c r="E15" s="119">
        <v>6774365926</v>
      </c>
      <c r="F15" s="119">
        <v>80535045</v>
      </c>
      <c r="G15" s="119">
        <v>1711704702880</v>
      </c>
      <c r="H15" s="119">
        <v>-1705408484006</v>
      </c>
      <c r="I15" s="119">
        <v>6296218874</v>
      </c>
    </row>
    <row r="16" spans="1:9" ht="23.1" customHeight="1" x14ac:dyDescent="0.45">
      <c r="A16" s="142" t="s">
        <v>97</v>
      </c>
      <c r="B16" s="119">
        <v>36910908</v>
      </c>
      <c r="C16" s="119">
        <v>3312214411909</v>
      </c>
      <c r="D16" s="119">
        <v>-3312167095451</v>
      </c>
      <c r="E16" s="119">
        <v>47316458</v>
      </c>
      <c r="F16" s="119">
        <v>36910908</v>
      </c>
      <c r="G16" s="119">
        <v>3312214411909</v>
      </c>
      <c r="H16" s="119">
        <v>-3311668518188</v>
      </c>
      <c r="I16" s="119">
        <v>545893721</v>
      </c>
    </row>
    <row r="17" spans="1:9" ht="23.1" customHeight="1" x14ac:dyDescent="0.45">
      <c r="A17" s="142" t="s">
        <v>98</v>
      </c>
      <c r="B17" s="119">
        <v>1665550</v>
      </c>
      <c r="C17" s="119">
        <v>1211489939541</v>
      </c>
      <c r="D17" s="119">
        <v>-1217516550972</v>
      </c>
      <c r="E17" s="119">
        <v>-6026611431</v>
      </c>
      <c r="F17" s="119">
        <v>1665550</v>
      </c>
      <c r="G17" s="119">
        <v>1211489939541</v>
      </c>
      <c r="H17" s="119">
        <v>-1220638834436</v>
      </c>
      <c r="I17" s="119">
        <v>-9148894895</v>
      </c>
    </row>
    <row r="18" spans="1:9" ht="23.1" customHeight="1" x14ac:dyDescent="0.45">
      <c r="A18" s="142" t="s">
        <v>99</v>
      </c>
      <c r="B18" s="119">
        <v>5122025</v>
      </c>
      <c r="C18" s="119">
        <v>375551753911</v>
      </c>
      <c r="D18" s="119">
        <v>-382766202684</v>
      </c>
      <c r="E18" s="119">
        <v>-7214448773</v>
      </c>
      <c r="F18" s="119">
        <v>5122025</v>
      </c>
      <c r="G18" s="119">
        <v>375551753911</v>
      </c>
      <c r="H18" s="119">
        <v>-372899007436</v>
      </c>
      <c r="I18" s="119">
        <v>2652746475</v>
      </c>
    </row>
    <row r="19" spans="1:9" ht="23.1" customHeight="1" x14ac:dyDescent="0.45">
      <c r="A19" s="142" t="s">
        <v>100</v>
      </c>
      <c r="B19" s="119">
        <v>2816387</v>
      </c>
      <c r="C19" s="119">
        <v>305690781861</v>
      </c>
      <c r="D19" s="119">
        <v>-320935184970</v>
      </c>
      <c r="E19" s="119">
        <v>-15244403109</v>
      </c>
      <c r="F19" s="119">
        <v>2816387</v>
      </c>
      <c r="G19" s="119">
        <v>305690781861</v>
      </c>
      <c r="H19" s="119">
        <v>-301205296125</v>
      </c>
      <c r="I19" s="119">
        <v>4485485736</v>
      </c>
    </row>
    <row r="20" spans="1:9" ht="23.1" customHeight="1" x14ac:dyDescent="0.45">
      <c r="A20" s="142" t="s">
        <v>102</v>
      </c>
      <c r="B20" s="119">
        <v>17526495</v>
      </c>
      <c r="C20" s="119">
        <v>440027995382</v>
      </c>
      <c r="D20" s="119">
        <v>-443402145433</v>
      </c>
      <c r="E20" s="119">
        <v>-3374150051</v>
      </c>
      <c r="F20" s="119">
        <v>17526495</v>
      </c>
      <c r="G20" s="119">
        <v>440027995382</v>
      </c>
      <c r="H20" s="119">
        <v>-436277768135</v>
      </c>
      <c r="I20" s="119">
        <v>3750227247</v>
      </c>
    </row>
    <row r="21" spans="1:9" ht="23.1" customHeight="1" x14ac:dyDescent="0.45">
      <c r="A21" s="142" t="s">
        <v>103</v>
      </c>
      <c r="B21" s="119">
        <v>0</v>
      </c>
      <c r="C21" s="119">
        <v>0</v>
      </c>
      <c r="D21" s="119">
        <v>-23067027145</v>
      </c>
      <c r="E21" s="119">
        <v>-23067027145</v>
      </c>
      <c r="F21" s="119">
        <v>0</v>
      </c>
      <c r="G21" s="119">
        <v>0</v>
      </c>
      <c r="H21" s="119">
        <v>0</v>
      </c>
      <c r="I21" s="119">
        <v>0</v>
      </c>
    </row>
    <row r="22" spans="1:9" ht="23.1" customHeight="1" x14ac:dyDescent="0.45">
      <c r="A22" s="142" t="s">
        <v>104</v>
      </c>
      <c r="B22" s="119">
        <v>10049000</v>
      </c>
      <c r="C22" s="119">
        <v>249183573665</v>
      </c>
      <c r="D22" s="119">
        <v>-244526245921</v>
      </c>
      <c r="E22" s="119">
        <v>4657327744</v>
      </c>
      <c r="F22" s="119">
        <v>10049000</v>
      </c>
      <c r="G22" s="119">
        <v>249183573665</v>
      </c>
      <c r="H22" s="119">
        <v>-242466472789</v>
      </c>
      <c r="I22" s="119">
        <v>6717100876</v>
      </c>
    </row>
    <row r="23" spans="1:9" ht="23.1" customHeight="1" x14ac:dyDescent="0.45">
      <c r="A23" s="142" t="s">
        <v>105</v>
      </c>
      <c r="B23" s="119">
        <v>40273889</v>
      </c>
      <c r="C23" s="119">
        <v>700346225112</v>
      </c>
      <c r="D23" s="119">
        <v>-698741299541</v>
      </c>
      <c r="E23" s="119">
        <v>1604925571</v>
      </c>
      <c r="F23" s="119">
        <v>40273889</v>
      </c>
      <c r="G23" s="119">
        <v>700346225112</v>
      </c>
      <c r="H23" s="119">
        <v>-692135676494</v>
      </c>
      <c r="I23" s="119">
        <v>8210548618</v>
      </c>
    </row>
    <row r="24" spans="1:9" ht="23.1" customHeight="1" x14ac:dyDescent="0.45">
      <c r="A24" s="142" t="s">
        <v>106</v>
      </c>
      <c r="B24" s="119">
        <v>24912369</v>
      </c>
      <c r="C24" s="119">
        <v>394256097111</v>
      </c>
      <c r="D24" s="119">
        <v>-400622852650</v>
      </c>
      <c r="E24" s="119">
        <v>-6366755539</v>
      </c>
      <c r="F24" s="119">
        <v>24912369</v>
      </c>
      <c r="G24" s="119">
        <v>394256097111</v>
      </c>
      <c r="H24" s="119">
        <v>-387957405145</v>
      </c>
      <c r="I24" s="119">
        <v>6298691966</v>
      </c>
    </row>
    <row r="25" spans="1:9" ht="23.1" customHeight="1" x14ac:dyDescent="0.45">
      <c r="A25" s="142" t="s">
        <v>107</v>
      </c>
      <c r="B25" s="119">
        <v>2715425</v>
      </c>
      <c r="C25" s="119">
        <v>53743397089</v>
      </c>
      <c r="D25" s="119">
        <v>-51420259646</v>
      </c>
      <c r="E25" s="119">
        <v>2323137443</v>
      </c>
      <c r="F25" s="119">
        <v>2715425</v>
      </c>
      <c r="G25" s="119">
        <v>53743397089</v>
      </c>
      <c r="H25" s="119">
        <v>-41729668967</v>
      </c>
      <c r="I25" s="119">
        <v>12013728122</v>
      </c>
    </row>
    <row r="26" spans="1:9" ht="23.1" customHeight="1" x14ac:dyDescent="0.45">
      <c r="A26" s="142" t="s">
        <v>108</v>
      </c>
      <c r="B26" s="119">
        <v>36842399</v>
      </c>
      <c r="C26" s="119">
        <v>533244388726</v>
      </c>
      <c r="D26" s="119">
        <v>-533548345634</v>
      </c>
      <c r="E26" s="119">
        <v>-303956908</v>
      </c>
      <c r="F26" s="119">
        <v>36842399</v>
      </c>
      <c r="G26" s="119">
        <v>533244388726</v>
      </c>
      <c r="H26" s="119">
        <v>-533674657500</v>
      </c>
      <c r="I26" s="119">
        <v>-430268774</v>
      </c>
    </row>
    <row r="27" spans="1:9" ht="23.1" customHeight="1" x14ac:dyDescent="0.45">
      <c r="A27" s="142" t="s">
        <v>109</v>
      </c>
      <c r="B27" s="119">
        <v>9996313</v>
      </c>
      <c r="C27" s="119">
        <v>99926268599</v>
      </c>
      <c r="D27" s="119">
        <v>-99999991356</v>
      </c>
      <c r="E27" s="119">
        <v>-73722757</v>
      </c>
      <c r="F27" s="119">
        <v>9996313</v>
      </c>
      <c r="G27" s="119">
        <v>99926268599</v>
      </c>
      <c r="H27" s="119">
        <v>-99999991356</v>
      </c>
      <c r="I27" s="119">
        <v>-73722757</v>
      </c>
    </row>
    <row r="28" spans="1:9" ht="23.1" customHeight="1" x14ac:dyDescent="0.45">
      <c r="A28" s="142" t="s">
        <v>50</v>
      </c>
      <c r="B28" s="119">
        <v>25000</v>
      </c>
      <c r="C28" s="119">
        <v>26996085000</v>
      </c>
      <c r="D28" s="119">
        <v>-26996085000</v>
      </c>
      <c r="E28" s="119">
        <v>0</v>
      </c>
      <c r="F28" s="119">
        <v>25000</v>
      </c>
      <c r="G28" s="119">
        <v>26996085000</v>
      </c>
      <c r="H28" s="119">
        <v>-26996085000</v>
      </c>
      <c r="I28" s="119">
        <v>0</v>
      </c>
    </row>
    <row r="29" spans="1:9" ht="23.1" customHeight="1" x14ac:dyDescent="0.45">
      <c r="A29" s="142" t="s">
        <v>54</v>
      </c>
      <c r="B29" s="119">
        <v>50000</v>
      </c>
      <c r="C29" s="119">
        <v>51487533225</v>
      </c>
      <c r="D29" s="119">
        <v>-51487533225</v>
      </c>
      <c r="E29" s="119">
        <v>0</v>
      </c>
      <c r="F29" s="119">
        <v>50000</v>
      </c>
      <c r="G29" s="119">
        <v>51487533225</v>
      </c>
      <c r="H29" s="119">
        <v>-49992750000</v>
      </c>
      <c r="I29" s="119">
        <v>1494783225</v>
      </c>
    </row>
    <row r="30" spans="1:9" ht="23.1" customHeight="1" x14ac:dyDescent="0.45">
      <c r="A30" s="142" t="s">
        <v>55</v>
      </c>
      <c r="B30" s="119">
        <v>120000</v>
      </c>
      <c r="C30" s="119">
        <v>129581208000</v>
      </c>
      <c r="D30" s="119">
        <v>-129581208000</v>
      </c>
      <c r="E30" s="119">
        <v>0</v>
      </c>
      <c r="F30" s="119">
        <v>120000</v>
      </c>
      <c r="G30" s="119">
        <v>129581208000</v>
      </c>
      <c r="H30" s="119">
        <v>-129581208000</v>
      </c>
      <c r="I30" s="119">
        <v>0</v>
      </c>
    </row>
    <row r="31" spans="1:9" ht="23.1" customHeight="1" x14ac:dyDescent="0.45">
      <c r="A31" s="142" t="s">
        <v>58</v>
      </c>
      <c r="B31" s="119">
        <v>200000</v>
      </c>
      <c r="C31" s="119">
        <v>213968970000</v>
      </c>
      <c r="D31" s="119">
        <v>-213968970000</v>
      </c>
      <c r="E31" s="119">
        <v>0</v>
      </c>
      <c r="F31" s="119">
        <v>200000</v>
      </c>
      <c r="G31" s="119">
        <v>213968970000</v>
      </c>
      <c r="H31" s="119">
        <v>-213968970000</v>
      </c>
      <c r="I31" s="119">
        <v>0</v>
      </c>
    </row>
    <row r="32" spans="1:9" ht="23.1" customHeight="1" x14ac:dyDescent="0.45">
      <c r="A32" s="142" t="s">
        <v>61</v>
      </c>
      <c r="B32" s="119">
        <v>267933</v>
      </c>
      <c r="C32" s="119">
        <v>289727522919</v>
      </c>
      <c r="D32" s="119">
        <v>-289727522919</v>
      </c>
      <c r="E32" s="119">
        <v>0</v>
      </c>
      <c r="F32" s="119">
        <v>267933</v>
      </c>
      <c r="G32" s="119">
        <v>289727522919</v>
      </c>
      <c r="H32" s="119">
        <v>-293985936664</v>
      </c>
      <c r="I32" s="119">
        <v>-4258413745</v>
      </c>
    </row>
    <row r="33" spans="1:9" ht="23.1" customHeight="1" x14ac:dyDescent="0.45">
      <c r="A33" s="142" t="s">
        <v>64</v>
      </c>
      <c r="B33" s="119">
        <v>60000</v>
      </c>
      <c r="C33" s="119">
        <v>64880590950</v>
      </c>
      <c r="D33" s="119">
        <v>-64880590950</v>
      </c>
      <c r="E33" s="119">
        <v>0</v>
      </c>
      <c r="F33" s="119">
        <v>60000</v>
      </c>
      <c r="G33" s="119">
        <v>64880590950</v>
      </c>
      <c r="H33" s="119">
        <v>-64808738175</v>
      </c>
      <c r="I33" s="119">
        <v>71852775</v>
      </c>
    </row>
    <row r="34" spans="1:9" ht="23.1" customHeight="1" x14ac:dyDescent="0.45">
      <c r="A34" s="142" t="s">
        <v>67</v>
      </c>
      <c r="B34" s="119">
        <v>100000</v>
      </c>
      <c r="C34" s="119">
        <v>106984485000</v>
      </c>
      <c r="D34" s="119">
        <v>-106984485000</v>
      </c>
      <c r="E34" s="119">
        <v>0</v>
      </c>
      <c r="F34" s="119">
        <v>100000</v>
      </c>
      <c r="G34" s="119">
        <v>106984485000</v>
      </c>
      <c r="H34" s="119">
        <v>-106984485000</v>
      </c>
      <c r="I34" s="119">
        <v>0</v>
      </c>
    </row>
    <row r="35" spans="1:9" ht="23.1" customHeight="1" x14ac:dyDescent="0.45">
      <c r="A35" s="142" t="s">
        <v>70</v>
      </c>
      <c r="B35" s="119">
        <v>160000</v>
      </c>
      <c r="C35" s="119">
        <v>172774944000</v>
      </c>
      <c r="D35" s="119">
        <v>-172774944000</v>
      </c>
      <c r="E35" s="119">
        <v>0</v>
      </c>
      <c r="F35" s="119">
        <v>160000</v>
      </c>
      <c r="G35" s="119">
        <v>172774944000</v>
      </c>
      <c r="H35" s="119">
        <v>-159976800000</v>
      </c>
      <c r="I35" s="119">
        <v>12798144000</v>
      </c>
    </row>
    <row r="36" spans="1:9" ht="23.1" customHeight="1" x14ac:dyDescent="0.45">
      <c r="A36" s="142" t="s">
        <v>73</v>
      </c>
      <c r="B36" s="119">
        <v>50000</v>
      </c>
      <c r="C36" s="119">
        <v>50000000000</v>
      </c>
      <c r="D36" s="119">
        <v>-50000000000</v>
      </c>
      <c r="E36" s="119">
        <v>0</v>
      </c>
      <c r="F36" s="119">
        <v>50000</v>
      </c>
      <c r="G36" s="119">
        <v>50000000000</v>
      </c>
      <c r="H36" s="119">
        <v>-50000000000</v>
      </c>
      <c r="I36" s="119">
        <v>0</v>
      </c>
    </row>
    <row r="37" spans="1:9" ht="23.1" customHeight="1" x14ac:dyDescent="0.45">
      <c r="A37" s="142" t="s">
        <v>76</v>
      </c>
      <c r="B37" s="119">
        <v>40000</v>
      </c>
      <c r="C37" s="119">
        <v>39994200000</v>
      </c>
      <c r="D37" s="119">
        <v>-39994200000</v>
      </c>
      <c r="E37" s="119">
        <v>0</v>
      </c>
      <c r="F37" s="119">
        <v>40000</v>
      </c>
      <c r="G37" s="119">
        <v>39994200000</v>
      </c>
      <c r="H37" s="119">
        <v>-40005800000</v>
      </c>
      <c r="I37" s="119">
        <v>-11600000</v>
      </c>
    </row>
    <row r="38" spans="1:9" ht="23.1" customHeight="1" x14ac:dyDescent="0.45">
      <c r="A38" s="142" t="s">
        <v>79</v>
      </c>
      <c r="B38" s="119">
        <v>30000</v>
      </c>
      <c r="C38" s="119">
        <v>29995650000</v>
      </c>
      <c r="D38" s="119">
        <v>-29995650000</v>
      </c>
      <c r="E38" s="119">
        <v>0</v>
      </c>
      <c r="F38" s="119">
        <v>30000</v>
      </c>
      <c r="G38" s="119">
        <v>29995650000</v>
      </c>
      <c r="H38" s="119">
        <v>-30004350000</v>
      </c>
      <c r="I38" s="119">
        <v>-8700000</v>
      </c>
    </row>
    <row r="39" spans="1:9" ht="23.1" customHeight="1" x14ac:dyDescent="0.45">
      <c r="A39" s="142" t="s">
        <v>82</v>
      </c>
      <c r="B39" s="119">
        <v>280000</v>
      </c>
      <c r="C39" s="119">
        <v>279959400000</v>
      </c>
      <c r="D39" s="119">
        <v>-279959400000</v>
      </c>
      <c r="E39" s="119">
        <v>0</v>
      </c>
      <c r="F39" s="119">
        <v>280000</v>
      </c>
      <c r="G39" s="119">
        <v>279959400000</v>
      </c>
      <c r="H39" s="119">
        <v>-280015400000</v>
      </c>
      <c r="I39" s="119">
        <v>-56000000</v>
      </c>
    </row>
    <row r="40" spans="1:9" ht="23.1" customHeight="1" x14ac:dyDescent="0.45">
      <c r="A40" s="142" t="s">
        <v>85</v>
      </c>
      <c r="B40" s="119">
        <v>196000</v>
      </c>
      <c r="C40" s="119">
        <v>195971580000</v>
      </c>
      <c r="D40" s="119">
        <v>-195971580000</v>
      </c>
      <c r="E40" s="119">
        <v>0</v>
      </c>
      <c r="F40" s="119">
        <v>196000</v>
      </c>
      <c r="G40" s="119">
        <v>195971580000</v>
      </c>
      <c r="H40" s="119">
        <v>-196024900000</v>
      </c>
      <c r="I40" s="119">
        <v>-53320000</v>
      </c>
    </row>
    <row r="41" spans="1:9" ht="23.1" customHeight="1" x14ac:dyDescent="0.45">
      <c r="A41" s="142" t="s">
        <v>88</v>
      </c>
      <c r="B41" s="119">
        <v>300000</v>
      </c>
      <c r="C41" s="119">
        <v>299956500000</v>
      </c>
      <c r="D41" s="119">
        <v>-300037499994</v>
      </c>
      <c r="E41" s="119">
        <v>-80999994</v>
      </c>
      <c r="F41" s="119">
        <v>300000</v>
      </c>
      <c r="G41" s="119">
        <v>299956500000</v>
      </c>
      <c r="H41" s="119">
        <v>-300037499994</v>
      </c>
      <c r="I41" s="119">
        <v>-80999994</v>
      </c>
    </row>
    <row r="42" spans="1:9" ht="23.1" customHeight="1" x14ac:dyDescent="0.45">
      <c r="A42" s="143" t="s">
        <v>31</v>
      </c>
      <c r="B42" s="122"/>
      <c r="C42" s="122">
        <f>SUM(C7:C41)</f>
        <v>23013753740695</v>
      </c>
      <c r="D42" s="122">
        <f t="shared" ref="D42:I42" si="0">SUM(D7:D41)</f>
        <v>-22304656436781</v>
      </c>
      <c r="E42" s="122">
        <f t="shared" si="0"/>
        <v>709097303914</v>
      </c>
      <c r="F42" s="122"/>
      <c r="G42" s="122">
        <f t="shared" si="0"/>
        <v>23013753740695</v>
      </c>
      <c r="H42" s="122">
        <f t="shared" si="0"/>
        <v>-20622734196890</v>
      </c>
      <c r="I42" s="122">
        <f t="shared" si="0"/>
        <v>2391019543805</v>
      </c>
    </row>
    <row r="43" spans="1:9" ht="23.1" customHeight="1" x14ac:dyDescent="0.45">
      <c r="A43" s="12" t="s">
        <v>32</v>
      </c>
      <c r="B43" s="46"/>
      <c r="C43" s="32"/>
      <c r="D43" s="32"/>
      <c r="E43" s="32"/>
      <c r="F43" s="46"/>
      <c r="G43" s="32"/>
      <c r="H43" s="32"/>
      <c r="I43" s="32"/>
    </row>
    <row r="46" spans="1:9" x14ac:dyDescent="0.45">
      <c r="A46" s="47" t="s">
        <v>204</v>
      </c>
      <c r="B46" s="47"/>
      <c r="C46" s="47"/>
      <c r="D46" s="47"/>
      <c r="E46" s="47"/>
      <c r="F46" s="47"/>
      <c r="G46" s="47"/>
      <c r="H46" s="47"/>
      <c r="I46" s="47"/>
    </row>
  </sheetData>
  <mergeCells count="7">
    <mergeCell ref="A46:I46"/>
    <mergeCell ref="B5:E5"/>
    <mergeCell ref="F5:I5"/>
    <mergeCell ref="A4:D4"/>
    <mergeCell ref="A1:I1"/>
    <mergeCell ref="A2:I2"/>
    <mergeCell ref="A3:I3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5"/>
  <sheetViews>
    <sheetView rightToLeft="1" zoomScaleNormal="100" zoomScaleSheetLayoutView="106" workbookViewId="0">
      <selection activeCell="L23" sqref="L23"/>
    </sheetView>
  </sheetViews>
  <sheetFormatPr defaultColWidth="9" defaultRowHeight="18" x14ac:dyDescent="0.45"/>
  <cols>
    <col min="1" max="1" width="35.85546875" style="24" customWidth="1"/>
    <col min="2" max="2" width="14.85546875" style="24" customWidth="1"/>
    <col min="3" max="4" width="13" style="24" customWidth="1"/>
    <col min="5" max="5" width="14.85546875" style="24" customWidth="1"/>
    <col min="6" max="6" width="15.85546875" style="24" customWidth="1"/>
    <col min="7" max="7" width="15" style="24" customWidth="1"/>
    <col min="8" max="8" width="13.85546875" style="24" customWidth="1"/>
    <col min="9" max="9" width="15.85546875" style="24" customWidth="1"/>
    <col min="10" max="10" width="9" style="17" customWidth="1"/>
    <col min="11" max="16384" width="9" style="17"/>
  </cols>
  <sheetData>
    <row r="1" spans="1:9" ht="19.5" x14ac:dyDescent="0.45">
      <c r="A1" s="16" t="s">
        <v>1</v>
      </c>
      <c r="B1" s="16"/>
      <c r="C1" s="16"/>
      <c r="D1" s="16"/>
      <c r="E1" s="16"/>
      <c r="F1" s="16"/>
      <c r="G1" s="16"/>
      <c r="H1" s="16"/>
      <c r="I1" s="16"/>
    </row>
    <row r="2" spans="1:9" ht="19.5" x14ac:dyDescent="0.45">
      <c r="A2" s="16" t="s">
        <v>138</v>
      </c>
      <c r="B2" s="16"/>
      <c r="C2" s="16"/>
      <c r="D2" s="16"/>
      <c r="E2" s="16"/>
      <c r="F2" s="16"/>
      <c r="G2" s="16"/>
      <c r="H2" s="16"/>
      <c r="I2" s="16"/>
    </row>
    <row r="3" spans="1:9" ht="19.5" x14ac:dyDescent="0.45">
      <c r="A3" s="16" t="s">
        <v>139</v>
      </c>
      <c r="B3" s="16"/>
      <c r="C3" s="16"/>
      <c r="D3" s="16"/>
      <c r="E3" s="16"/>
      <c r="F3" s="16"/>
      <c r="G3" s="16"/>
      <c r="H3" s="16"/>
      <c r="I3" s="16"/>
    </row>
    <row r="4" spans="1:9" x14ac:dyDescent="0.45">
      <c r="A4" s="18" t="s">
        <v>207</v>
      </c>
      <c r="B4" s="18"/>
      <c r="C4" s="18"/>
      <c r="D4" s="18"/>
      <c r="E4" s="18"/>
      <c r="F4" s="18"/>
      <c r="G4" s="18"/>
      <c r="H4" s="18"/>
      <c r="I4" s="18"/>
    </row>
    <row r="6" spans="1:9" ht="19.5" customHeight="1" x14ac:dyDescent="0.45">
      <c r="A6" s="19"/>
      <c r="B6" s="23" t="s">
        <v>157</v>
      </c>
      <c r="C6" s="23"/>
      <c r="D6" s="23"/>
      <c r="E6" s="23"/>
      <c r="F6" s="23" t="s">
        <v>158</v>
      </c>
      <c r="G6" s="23"/>
      <c r="H6" s="23"/>
      <c r="I6" s="23"/>
    </row>
    <row r="7" spans="1:9" ht="20.25" customHeight="1" x14ac:dyDescent="0.45">
      <c r="A7" s="20"/>
      <c r="B7" s="21" t="s">
        <v>208</v>
      </c>
      <c r="C7" s="21" t="s">
        <v>209</v>
      </c>
      <c r="D7" s="21" t="s">
        <v>210</v>
      </c>
      <c r="E7" s="21" t="s">
        <v>31</v>
      </c>
      <c r="F7" s="21" t="s">
        <v>208</v>
      </c>
      <c r="G7" s="21" t="s">
        <v>209</v>
      </c>
      <c r="H7" s="21" t="s">
        <v>210</v>
      </c>
      <c r="I7" s="21" t="s">
        <v>31</v>
      </c>
    </row>
    <row r="8" spans="1:9" ht="20.25" customHeight="1" x14ac:dyDescent="0.45">
      <c r="A8" s="37"/>
      <c r="B8" s="34"/>
      <c r="C8" s="34"/>
      <c r="D8" s="34"/>
      <c r="E8" s="34"/>
      <c r="F8" s="34"/>
      <c r="G8" s="34"/>
      <c r="H8" s="34"/>
      <c r="I8" s="34"/>
    </row>
    <row r="9" spans="1:9" x14ac:dyDescent="0.45">
      <c r="A9" s="37"/>
      <c r="B9" s="29" t="s">
        <v>211</v>
      </c>
      <c r="C9" s="29" t="s">
        <v>212</v>
      </c>
      <c r="D9" s="29" t="s">
        <v>213</v>
      </c>
      <c r="E9" s="23"/>
      <c r="F9" s="29" t="s">
        <v>213</v>
      </c>
      <c r="G9" s="29" t="s">
        <v>213</v>
      </c>
      <c r="H9" s="29" t="s">
        <v>213</v>
      </c>
      <c r="I9" s="23"/>
    </row>
    <row r="10" spans="1:9" ht="23.1" customHeight="1" x14ac:dyDescent="0.45">
      <c r="A10" s="141" t="s">
        <v>50</v>
      </c>
      <c r="B10" s="116">
        <v>484378425</v>
      </c>
      <c r="C10" s="116">
        <v>0</v>
      </c>
      <c r="D10" s="116">
        <v>0</v>
      </c>
      <c r="E10" s="116">
        <v>484378425</v>
      </c>
      <c r="F10" s="116">
        <v>4749413450</v>
      </c>
      <c r="G10" s="116">
        <v>0</v>
      </c>
      <c r="H10" s="116">
        <v>0</v>
      </c>
      <c r="I10" s="116">
        <v>4749413450</v>
      </c>
    </row>
    <row r="11" spans="1:9" ht="23.1" customHeight="1" x14ac:dyDescent="0.45">
      <c r="A11" s="142" t="s">
        <v>54</v>
      </c>
      <c r="B11" s="119">
        <v>968756850</v>
      </c>
      <c r="C11" s="119">
        <v>0</v>
      </c>
      <c r="D11" s="119">
        <v>0</v>
      </c>
      <c r="E11" s="119">
        <v>968756850</v>
      </c>
      <c r="F11" s="119">
        <v>9498826899</v>
      </c>
      <c r="G11" s="119">
        <v>1494783225</v>
      </c>
      <c r="H11" s="119">
        <v>0</v>
      </c>
      <c r="I11" s="119">
        <v>10993610124</v>
      </c>
    </row>
    <row r="12" spans="1:9" ht="23.1" customHeight="1" x14ac:dyDescent="0.45">
      <c r="A12" s="142" t="s">
        <v>55</v>
      </c>
      <c r="B12" s="119">
        <v>2195061705</v>
      </c>
      <c r="C12" s="119">
        <v>0</v>
      </c>
      <c r="D12" s="119">
        <v>0</v>
      </c>
      <c r="E12" s="119">
        <v>2195061705</v>
      </c>
      <c r="F12" s="119">
        <v>23008221436</v>
      </c>
      <c r="G12" s="119">
        <v>0</v>
      </c>
      <c r="H12" s="119">
        <v>0</v>
      </c>
      <c r="I12" s="119">
        <v>23008221436</v>
      </c>
    </row>
    <row r="13" spans="1:9" ht="23.1" customHeight="1" x14ac:dyDescent="0.45">
      <c r="A13" s="142" t="s">
        <v>58</v>
      </c>
      <c r="B13" s="119">
        <v>3810133908</v>
      </c>
      <c r="C13" s="119">
        <v>0</v>
      </c>
      <c r="D13" s="119">
        <v>0</v>
      </c>
      <c r="E13" s="119">
        <v>3810133908</v>
      </c>
      <c r="F13" s="119">
        <v>38575461332</v>
      </c>
      <c r="G13" s="119">
        <v>0</v>
      </c>
      <c r="H13" s="119">
        <v>0</v>
      </c>
      <c r="I13" s="119">
        <v>38575461332</v>
      </c>
    </row>
    <row r="14" spans="1:9" ht="23.1" customHeight="1" x14ac:dyDescent="0.45">
      <c r="A14" s="142" t="s">
        <v>61</v>
      </c>
      <c r="B14" s="119">
        <v>5019221839</v>
      </c>
      <c r="C14" s="119">
        <v>0</v>
      </c>
      <c r="D14" s="119">
        <v>0</v>
      </c>
      <c r="E14" s="119">
        <v>5019221839</v>
      </c>
      <c r="F14" s="119">
        <v>51564632663</v>
      </c>
      <c r="G14" s="119">
        <v>-4258413745</v>
      </c>
      <c r="H14" s="119">
        <v>-322453237</v>
      </c>
      <c r="I14" s="119">
        <v>46983765681</v>
      </c>
    </row>
    <row r="15" spans="1:9" ht="23.1" customHeight="1" x14ac:dyDescent="0.45">
      <c r="A15" s="142" t="s">
        <v>64</v>
      </c>
      <c r="B15" s="119">
        <v>1121056179</v>
      </c>
      <c r="C15" s="119">
        <v>0</v>
      </c>
      <c r="D15" s="119">
        <v>0</v>
      </c>
      <c r="E15" s="119">
        <v>1121056179</v>
      </c>
      <c r="F15" s="119">
        <v>11489547734</v>
      </c>
      <c r="G15" s="119">
        <v>71852775</v>
      </c>
      <c r="H15" s="119">
        <v>-142479337</v>
      </c>
      <c r="I15" s="119">
        <v>11418921172</v>
      </c>
    </row>
    <row r="16" spans="1:9" ht="23.1" customHeight="1" x14ac:dyDescent="0.45">
      <c r="A16" s="142" t="s">
        <v>67</v>
      </c>
      <c r="B16" s="119">
        <v>2224386638</v>
      </c>
      <c r="C16" s="119">
        <v>0</v>
      </c>
      <c r="D16" s="119">
        <v>0</v>
      </c>
      <c r="E16" s="119">
        <v>2224386638</v>
      </c>
      <c r="F16" s="119">
        <v>21842564716</v>
      </c>
      <c r="G16" s="119">
        <v>0</v>
      </c>
      <c r="H16" s="119">
        <v>0</v>
      </c>
      <c r="I16" s="119">
        <v>21842564716</v>
      </c>
    </row>
    <row r="17" spans="1:9" ht="23.1" customHeight="1" x14ac:dyDescent="0.45">
      <c r="A17" s="142" t="s">
        <v>70</v>
      </c>
      <c r="B17" s="119">
        <v>3055369313</v>
      </c>
      <c r="C17" s="119">
        <v>0</v>
      </c>
      <c r="D17" s="119">
        <v>0</v>
      </c>
      <c r="E17" s="119">
        <v>3055369313</v>
      </c>
      <c r="F17" s="119">
        <v>30807314954</v>
      </c>
      <c r="G17" s="119">
        <v>12798144000</v>
      </c>
      <c r="H17" s="119">
        <v>0</v>
      </c>
      <c r="I17" s="119">
        <v>43605458954</v>
      </c>
    </row>
    <row r="18" spans="1:9" ht="23.1" customHeight="1" x14ac:dyDescent="0.45">
      <c r="A18" s="142" t="s">
        <v>73</v>
      </c>
      <c r="B18" s="119">
        <v>917045036</v>
      </c>
      <c r="C18" s="119">
        <v>0</v>
      </c>
      <c r="D18" s="119">
        <v>0</v>
      </c>
      <c r="E18" s="119">
        <v>917045036</v>
      </c>
      <c r="F18" s="119">
        <v>9589208305</v>
      </c>
      <c r="G18" s="119">
        <v>0</v>
      </c>
      <c r="H18" s="119">
        <v>0</v>
      </c>
      <c r="I18" s="119">
        <v>9589208305</v>
      </c>
    </row>
    <row r="19" spans="1:9" ht="23.1" customHeight="1" x14ac:dyDescent="0.45">
      <c r="A19" s="142" t="s">
        <v>76</v>
      </c>
      <c r="B19" s="119">
        <v>759095583</v>
      </c>
      <c r="C19" s="119">
        <v>0</v>
      </c>
      <c r="D19" s="119">
        <v>0</v>
      </c>
      <c r="E19" s="119">
        <v>759095583</v>
      </c>
      <c r="F19" s="119">
        <v>3712187419</v>
      </c>
      <c r="G19" s="119">
        <v>-11600000</v>
      </c>
      <c r="H19" s="119">
        <v>0</v>
      </c>
      <c r="I19" s="119">
        <v>3700587419</v>
      </c>
    </row>
    <row r="20" spans="1:9" ht="23.1" customHeight="1" x14ac:dyDescent="0.45">
      <c r="A20" s="142" t="s">
        <v>79</v>
      </c>
      <c r="B20" s="119">
        <v>558329690</v>
      </c>
      <c r="C20" s="119">
        <v>0</v>
      </c>
      <c r="D20" s="119">
        <v>0</v>
      </c>
      <c r="E20" s="119">
        <v>558329690</v>
      </c>
      <c r="F20" s="119">
        <v>2513721996</v>
      </c>
      <c r="G20" s="119">
        <v>-8700000</v>
      </c>
      <c r="H20" s="119">
        <v>0</v>
      </c>
      <c r="I20" s="119">
        <v>2505021996</v>
      </c>
    </row>
    <row r="21" spans="1:9" ht="23.1" customHeight="1" x14ac:dyDescent="0.45">
      <c r="A21" s="142" t="s">
        <v>82</v>
      </c>
      <c r="B21" s="119">
        <v>5129003540</v>
      </c>
      <c r="C21" s="119">
        <v>0</v>
      </c>
      <c r="D21" s="119">
        <v>0</v>
      </c>
      <c r="E21" s="119">
        <v>5129003540</v>
      </c>
      <c r="F21" s="119">
        <v>21184931945</v>
      </c>
      <c r="G21" s="119">
        <v>-56000000</v>
      </c>
      <c r="H21" s="119">
        <v>0</v>
      </c>
      <c r="I21" s="119">
        <v>21128931945</v>
      </c>
    </row>
    <row r="22" spans="1:9" ht="23.1" customHeight="1" x14ac:dyDescent="0.45">
      <c r="A22" s="142" t="s">
        <v>85</v>
      </c>
      <c r="B22" s="119">
        <v>3733931235</v>
      </c>
      <c r="C22" s="119">
        <v>0</v>
      </c>
      <c r="D22" s="119">
        <v>0</v>
      </c>
      <c r="E22" s="119">
        <v>3733931235</v>
      </c>
      <c r="F22" s="119">
        <v>7206870987</v>
      </c>
      <c r="G22" s="119">
        <v>-53320000</v>
      </c>
      <c r="H22" s="119">
        <v>0</v>
      </c>
      <c r="I22" s="119">
        <v>7153550987</v>
      </c>
    </row>
    <row r="23" spans="1:9" ht="23.1" customHeight="1" x14ac:dyDescent="0.45">
      <c r="A23" s="142" t="s">
        <v>88</v>
      </c>
      <c r="B23" s="119">
        <v>1322912586</v>
      </c>
      <c r="C23" s="119">
        <v>-80999994</v>
      </c>
      <c r="D23" s="119">
        <v>0</v>
      </c>
      <c r="E23" s="119">
        <v>1241912592</v>
      </c>
      <c r="F23" s="119">
        <v>1322912586</v>
      </c>
      <c r="G23" s="119">
        <v>-80999994</v>
      </c>
      <c r="H23" s="119">
        <v>0</v>
      </c>
      <c r="I23" s="119">
        <v>1241912592</v>
      </c>
    </row>
    <row r="24" spans="1:9" ht="23.1" customHeight="1" x14ac:dyDescent="0.45">
      <c r="A24" s="143" t="s">
        <v>31</v>
      </c>
      <c r="B24" s="122">
        <f>SUM(B10:B23)</f>
        <v>31298682527</v>
      </c>
      <c r="C24" s="122">
        <f t="shared" ref="C24:I24" si="0">SUM(C10:C23)</f>
        <v>-80999994</v>
      </c>
      <c r="D24" s="122">
        <f t="shared" si="0"/>
        <v>0</v>
      </c>
      <c r="E24" s="122">
        <f t="shared" si="0"/>
        <v>31217682533</v>
      </c>
      <c r="F24" s="122">
        <f t="shared" si="0"/>
        <v>237065816422</v>
      </c>
      <c r="G24" s="122">
        <f t="shared" si="0"/>
        <v>9895746261</v>
      </c>
      <c r="H24" s="122">
        <f t="shared" si="0"/>
        <v>-464932574</v>
      </c>
      <c r="I24" s="122">
        <f t="shared" si="0"/>
        <v>246496630109</v>
      </c>
    </row>
    <row r="25" spans="1:9" ht="23.1" customHeight="1" x14ac:dyDescent="0.45">
      <c r="A25" s="30" t="s">
        <v>32</v>
      </c>
      <c r="B25" s="32"/>
      <c r="C25" s="32"/>
      <c r="D25" s="32"/>
      <c r="E25" s="32"/>
      <c r="F25" s="32"/>
      <c r="G25" s="32"/>
      <c r="H25" s="32"/>
      <c r="I25" s="32"/>
    </row>
  </sheetData>
  <mergeCells count="15">
    <mergeCell ref="A1:I1"/>
    <mergeCell ref="A2:I2"/>
    <mergeCell ref="A3:I3"/>
    <mergeCell ref="B7:B8"/>
    <mergeCell ref="C7:C8"/>
    <mergeCell ref="D7:D8"/>
    <mergeCell ref="F7:F8"/>
    <mergeCell ref="G7:G8"/>
    <mergeCell ref="H7:H8"/>
    <mergeCell ref="A4:I4"/>
    <mergeCell ref="B6:E6"/>
    <mergeCell ref="F6:I6"/>
    <mergeCell ref="A7:A9"/>
    <mergeCell ref="I7:I9"/>
    <mergeCell ref="E7:E9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20"/>
  <sheetViews>
    <sheetView rightToLeft="1" zoomScaleNormal="100" zoomScaleSheetLayoutView="106" workbookViewId="0">
      <selection activeCell="O1" sqref="O1:O1048576"/>
    </sheetView>
  </sheetViews>
  <sheetFormatPr defaultColWidth="9" defaultRowHeight="18" x14ac:dyDescent="0.45"/>
  <cols>
    <col min="1" max="1" width="20.7109375" style="24" bestFit="1" customWidth="1"/>
    <col min="2" max="2" width="12.28515625" style="24" bestFit="1" customWidth="1"/>
    <col min="3" max="3" width="13.140625" style="24" bestFit="1" customWidth="1"/>
    <col min="4" max="4" width="10.85546875" style="24" bestFit="1" customWidth="1"/>
    <col min="5" max="5" width="11.85546875" style="24" bestFit="1" customWidth="1"/>
    <col min="6" max="6" width="15.5703125" style="24" bestFit="1" customWidth="1"/>
    <col min="7" max="7" width="12.28515625" style="24" bestFit="1" customWidth="1"/>
    <col min="8" max="8" width="13.140625" style="24" bestFit="1" customWidth="1"/>
    <col min="9" max="9" width="10.85546875" style="24" bestFit="1" customWidth="1"/>
    <col min="10" max="10" width="11.85546875" style="24" bestFit="1" customWidth="1"/>
    <col min="11" max="11" width="15.5703125" style="24" bestFit="1" customWidth="1"/>
    <col min="12" max="12" width="9" style="24" customWidth="1"/>
    <col min="13" max="14" width="9" style="24"/>
    <col min="15" max="15" width="17.5703125" style="159" bestFit="1" customWidth="1"/>
    <col min="16" max="16384" width="9" style="24"/>
  </cols>
  <sheetData>
    <row r="1" spans="1:15" ht="19.5" x14ac:dyDescent="0.45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5" ht="19.5" x14ac:dyDescent="0.45">
      <c r="A2" s="16" t="s">
        <v>138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5" ht="19.5" x14ac:dyDescent="0.45">
      <c r="A3" s="16" t="s">
        <v>139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5" x14ac:dyDescent="0.45">
      <c r="O4" s="160">
        <f>درآمدها!C11</f>
        <v>10264431177920</v>
      </c>
    </row>
    <row r="5" spans="1:15" x14ac:dyDescent="0.45">
      <c r="A5" s="18" t="s">
        <v>214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7" spans="1:15" ht="19.5" customHeight="1" x14ac:dyDescent="0.45">
      <c r="A7" s="25"/>
      <c r="B7" s="23" t="s">
        <v>157</v>
      </c>
      <c r="C7" s="23"/>
      <c r="D7" s="23"/>
      <c r="E7" s="23"/>
      <c r="F7" s="23"/>
      <c r="G7" s="23" t="s">
        <v>158</v>
      </c>
      <c r="H7" s="23"/>
      <c r="I7" s="23"/>
      <c r="J7" s="23"/>
      <c r="K7" s="23"/>
    </row>
    <row r="8" spans="1:15" ht="19.5" customHeight="1" x14ac:dyDescent="0.45">
      <c r="A8" s="33" t="s">
        <v>215</v>
      </c>
      <c r="B8" s="21" t="s">
        <v>155</v>
      </c>
      <c r="C8" s="21" t="s">
        <v>209</v>
      </c>
      <c r="D8" s="21" t="s">
        <v>210</v>
      </c>
      <c r="E8" s="21" t="s">
        <v>31</v>
      </c>
      <c r="F8" s="21"/>
      <c r="G8" s="21" t="s">
        <v>155</v>
      </c>
      <c r="H8" s="21" t="s">
        <v>209</v>
      </c>
      <c r="I8" s="21" t="s">
        <v>210</v>
      </c>
      <c r="J8" s="21" t="s">
        <v>31</v>
      </c>
      <c r="K8" s="21"/>
    </row>
    <row r="9" spans="1:15" ht="18.75" customHeight="1" x14ac:dyDescent="0.45">
      <c r="A9" s="33"/>
      <c r="B9" s="34"/>
      <c r="C9" s="34"/>
      <c r="D9" s="34"/>
      <c r="E9" s="23"/>
      <c r="F9" s="23"/>
      <c r="G9" s="34"/>
      <c r="H9" s="34"/>
      <c r="I9" s="34"/>
      <c r="J9" s="23"/>
      <c r="K9" s="23"/>
    </row>
    <row r="10" spans="1:15" ht="28.5" customHeight="1" x14ac:dyDescent="0.45">
      <c r="A10" s="35"/>
      <c r="B10" s="29" t="s">
        <v>211</v>
      </c>
      <c r="C10" s="29" t="s">
        <v>213</v>
      </c>
      <c r="D10" s="29" t="s">
        <v>213</v>
      </c>
      <c r="E10" s="36" t="s">
        <v>129</v>
      </c>
      <c r="F10" s="36" t="s">
        <v>216</v>
      </c>
      <c r="G10" s="29" t="s">
        <v>211</v>
      </c>
      <c r="H10" s="29" t="s">
        <v>213</v>
      </c>
      <c r="I10" s="29" t="s">
        <v>213</v>
      </c>
      <c r="J10" s="36" t="s">
        <v>129</v>
      </c>
      <c r="K10" s="36" t="s">
        <v>216</v>
      </c>
    </row>
    <row r="11" spans="1:15" ht="23.1" customHeight="1" x14ac:dyDescent="0.45">
      <c r="A11" s="115" t="s">
        <v>23</v>
      </c>
      <c r="B11" s="117">
        <v>0</v>
      </c>
      <c r="C11" s="116">
        <v>444350042122</v>
      </c>
      <c r="D11" s="116">
        <v>28263740446</v>
      </c>
      <c r="E11" s="116">
        <v>472613782568</v>
      </c>
      <c r="F11" s="117">
        <f>E11/$O$4</f>
        <v>4.6043835686155499E-2</v>
      </c>
      <c r="G11" s="116">
        <v>0</v>
      </c>
      <c r="H11" s="116">
        <v>1111800228494</v>
      </c>
      <c r="I11" s="116">
        <v>29597606759</v>
      </c>
      <c r="J11" s="116">
        <v>1141397835253</v>
      </c>
      <c r="K11" s="117">
        <f>J11/O4</f>
        <v>0.11119932663275887</v>
      </c>
    </row>
    <row r="12" spans="1:15" ht="23.1" customHeight="1" x14ac:dyDescent="0.45">
      <c r="A12" s="118" t="s">
        <v>24</v>
      </c>
      <c r="B12" s="120">
        <v>0</v>
      </c>
      <c r="C12" s="119">
        <v>7670544999</v>
      </c>
      <c r="D12" s="119">
        <v>3662775375</v>
      </c>
      <c r="E12" s="119">
        <v>11333320374</v>
      </c>
      <c r="F12" s="120">
        <f>E12/$O$4</f>
        <v>1.1041352586960013E-3</v>
      </c>
      <c r="G12" s="119">
        <v>0</v>
      </c>
      <c r="H12" s="119">
        <v>28831628661</v>
      </c>
      <c r="I12" s="119">
        <v>8600316484</v>
      </c>
      <c r="J12" s="119">
        <v>37431945145</v>
      </c>
      <c r="K12" s="120">
        <f>J12/$O$4</f>
        <v>3.6467627378632067E-3</v>
      </c>
    </row>
    <row r="13" spans="1:15" ht="23.1" customHeight="1" x14ac:dyDescent="0.45">
      <c r="A13" s="118" t="s">
        <v>25</v>
      </c>
      <c r="B13" s="120">
        <v>0</v>
      </c>
      <c r="C13" s="119">
        <v>-6515475205</v>
      </c>
      <c r="D13" s="119">
        <v>5756633396</v>
      </c>
      <c r="E13" s="119">
        <v>-758841809</v>
      </c>
      <c r="F13" s="120">
        <f t="shared" ref="F13:F18" si="0">E13/$O$4</f>
        <v>-7.3929260749719684E-5</v>
      </c>
      <c r="G13" s="119">
        <v>0</v>
      </c>
      <c r="H13" s="119">
        <v>8740601819</v>
      </c>
      <c r="I13" s="119">
        <v>20007367402</v>
      </c>
      <c r="J13" s="119">
        <v>28747969221</v>
      </c>
      <c r="K13" s="120">
        <f t="shared" ref="K13:K18" si="1">J13/$O$4</f>
        <v>2.8007367113377182E-3</v>
      </c>
    </row>
    <row r="14" spans="1:15" ht="23.1" customHeight="1" x14ac:dyDescent="0.45">
      <c r="A14" s="118" t="s">
        <v>26</v>
      </c>
      <c r="B14" s="120">
        <v>0</v>
      </c>
      <c r="C14" s="119">
        <v>-141625353424</v>
      </c>
      <c r="D14" s="119">
        <v>308792868167</v>
      </c>
      <c r="E14" s="119">
        <v>167167514743</v>
      </c>
      <c r="F14" s="120">
        <f t="shared" si="0"/>
        <v>1.6286096311171828E-2</v>
      </c>
      <c r="G14" s="119">
        <v>0</v>
      </c>
      <c r="H14" s="119">
        <v>437691601494</v>
      </c>
      <c r="I14" s="119">
        <v>447999885002</v>
      </c>
      <c r="J14" s="119">
        <v>885691486496</v>
      </c>
      <c r="K14" s="120">
        <f t="shared" si="1"/>
        <v>8.6287439717188288E-2</v>
      </c>
    </row>
    <row r="15" spans="1:15" ht="23.1" customHeight="1" x14ac:dyDescent="0.45">
      <c r="A15" s="118" t="s">
        <v>27</v>
      </c>
      <c r="B15" s="120">
        <v>0</v>
      </c>
      <c r="C15" s="119">
        <v>-2503724412</v>
      </c>
      <c r="D15" s="119">
        <v>4480734446</v>
      </c>
      <c r="E15" s="119">
        <v>1977010034</v>
      </c>
      <c r="F15" s="120">
        <f t="shared" si="0"/>
        <v>1.9260785130039953E-4</v>
      </c>
      <c r="G15" s="119">
        <v>4002288600</v>
      </c>
      <c r="H15" s="119">
        <v>4624103930</v>
      </c>
      <c r="I15" s="119">
        <v>49751840154</v>
      </c>
      <c r="J15" s="119">
        <v>58378232684</v>
      </c>
      <c r="K15" s="120">
        <f t="shared" si="1"/>
        <v>5.6874298898879514E-3</v>
      </c>
    </row>
    <row r="16" spans="1:15" ht="23.1" customHeight="1" x14ac:dyDescent="0.45">
      <c r="A16" s="118" t="s">
        <v>28</v>
      </c>
      <c r="B16" s="120">
        <v>0</v>
      </c>
      <c r="C16" s="119">
        <v>347506493444</v>
      </c>
      <c r="D16" s="119">
        <v>0</v>
      </c>
      <c r="E16" s="119">
        <v>347506493444</v>
      </c>
      <c r="F16" s="120">
        <f t="shared" si="0"/>
        <v>3.3855406833602955E-2</v>
      </c>
      <c r="G16" s="119">
        <v>218588220000</v>
      </c>
      <c r="H16" s="119">
        <v>543591588091</v>
      </c>
      <c r="I16" s="119">
        <v>16916097386</v>
      </c>
      <c r="J16" s="119">
        <v>779095905477</v>
      </c>
      <c r="K16" s="120">
        <f t="shared" si="1"/>
        <v>7.5902492010753317E-2</v>
      </c>
    </row>
    <row r="17" spans="1:11" ht="23.1" customHeight="1" x14ac:dyDescent="0.45">
      <c r="A17" s="118" t="s">
        <v>29</v>
      </c>
      <c r="B17" s="120">
        <v>0</v>
      </c>
      <c r="C17" s="119">
        <v>54574887799</v>
      </c>
      <c r="D17" s="119">
        <v>45758173117</v>
      </c>
      <c r="E17" s="119">
        <v>100333060916</v>
      </c>
      <c r="F17" s="120">
        <f t="shared" si="0"/>
        <v>9.7748291334280885E-3</v>
      </c>
      <c r="G17" s="119">
        <v>44904204900</v>
      </c>
      <c r="H17" s="119">
        <v>139774962308</v>
      </c>
      <c r="I17" s="119">
        <v>-13594705629</v>
      </c>
      <c r="J17" s="119">
        <v>171084461579</v>
      </c>
      <c r="K17" s="120">
        <f t="shared" si="1"/>
        <v>1.6667700198236296E-2</v>
      </c>
    </row>
    <row r="18" spans="1:11" ht="23.1" customHeight="1" x14ac:dyDescent="0.45">
      <c r="A18" s="118" t="s">
        <v>30</v>
      </c>
      <c r="B18" s="120">
        <v>0</v>
      </c>
      <c r="C18" s="119">
        <v>51984891156</v>
      </c>
      <c r="D18" s="119">
        <v>3382566193</v>
      </c>
      <c r="E18" s="119">
        <v>55367457349</v>
      </c>
      <c r="F18" s="120">
        <f t="shared" si="0"/>
        <v>5.3941086835967997E-3</v>
      </c>
      <c r="G18" s="119">
        <v>98687807480</v>
      </c>
      <c r="H18" s="119">
        <v>64751327538</v>
      </c>
      <c r="I18" s="119">
        <v>1636459008</v>
      </c>
      <c r="J18" s="119">
        <v>165075594026</v>
      </c>
      <c r="K18" s="120">
        <f t="shared" si="1"/>
        <v>1.608229342324366E-2</v>
      </c>
    </row>
    <row r="19" spans="1:11" ht="23.1" customHeight="1" x14ac:dyDescent="0.45">
      <c r="A19" s="121" t="s">
        <v>31</v>
      </c>
      <c r="B19" s="123">
        <v>0</v>
      </c>
      <c r="C19" s="122">
        <f>SUM(C11:C18)</f>
        <v>755442306479</v>
      </c>
      <c r="D19" s="122">
        <f>SUM(D11:D18)</f>
        <v>400097491140</v>
      </c>
      <c r="E19" s="122">
        <f>SUM(E11:E18)</f>
        <v>1155539797619</v>
      </c>
      <c r="F19" s="123">
        <f>SUM(F11:F18)</f>
        <v>0.11257709049720185</v>
      </c>
      <c r="G19" s="122">
        <f>SUM(G11:G18)</f>
        <v>366182520980</v>
      </c>
      <c r="H19" s="122">
        <f>SUM(H11:H18)</f>
        <v>2339806042335</v>
      </c>
      <c r="I19" s="122">
        <f>SUM(I11:I18)</f>
        <v>560914866566</v>
      </c>
      <c r="J19" s="122">
        <f>SUM(J11:J18)</f>
        <v>3266903429881</v>
      </c>
      <c r="K19" s="123">
        <f>SUM(K11:K18)</f>
        <v>0.31827418132126928</v>
      </c>
    </row>
    <row r="20" spans="1:11" ht="23.1" customHeight="1" x14ac:dyDescent="0.45">
      <c r="A20" s="12" t="s">
        <v>32</v>
      </c>
      <c r="B20" s="32"/>
      <c r="C20" s="32"/>
      <c r="D20" s="32"/>
      <c r="E20" s="32"/>
      <c r="F20" s="144"/>
      <c r="G20" s="32"/>
      <c r="H20" s="32"/>
      <c r="I20" s="32"/>
      <c r="J20" s="32"/>
      <c r="K20" s="32"/>
    </row>
  </sheetData>
  <mergeCells count="15">
    <mergeCell ref="A1:K1"/>
    <mergeCell ref="A2:K2"/>
    <mergeCell ref="A3:K3"/>
    <mergeCell ref="B8:B9"/>
    <mergeCell ref="C8:C9"/>
    <mergeCell ref="D8:D9"/>
    <mergeCell ref="G8:G9"/>
    <mergeCell ref="H8:H9"/>
    <mergeCell ref="I8:I9"/>
    <mergeCell ref="E8:F9"/>
    <mergeCell ref="J8:K9"/>
    <mergeCell ref="A5:K5"/>
    <mergeCell ref="G7:K7"/>
    <mergeCell ref="B7:F7"/>
    <mergeCell ref="A8:A10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006C4-E058-41A7-8792-3AEF8DABE251}">
  <dimension ref="A1:Q31"/>
  <sheetViews>
    <sheetView rightToLeft="1" zoomScaleNormal="100" zoomScaleSheetLayoutView="106" workbookViewId="0">
      <selection activeCell="O7" sqref="O7"/>
    </sheetView>
  </sheetViews>
  <sheetFormatPr defaultColWidth="9" defaultRowHeight="18" x14ac:dyDescent="0.45"/>
  <cols>
    <col min="1" max="1" width="31.28515625" style="24" customWidth="1"/>
    <col min="2" max="2" width="13" style="24" customWidth="1"/>
    <col min="3" max="3" width="16" style="24" customWidth="1"/>
    <col min="4" max="5" width="15.85546875" style="24" customWidth="1"/>
    <col min="6" max="6" width="16.28515625" style="24" customWidth="1"/>
    <col min="7" max="7" width="13" style="24" customWidth="1"/>
    <col min="8" max="8" width="15" style="24" customWidth="1"/>
    <col min="9" max="10" width="17.28515625" style="24" customWidth="1"/>
    <col min="11" max="11" width="16.28515625" style="24" customWidth="1"/>
    <col min="12" max="12" width="9" style="24" customWidth="1"/>
    <col min="13" max="16" width="9" style="24"/>
    <col min="17" max="17" width="17.5703125" style="159" bestFit="1" customWidth="1"/>
    <col min="18" max="16384" width="9" style="24"/>
  </cols>
  <sheetData>
    <row r="1" spans="1:17" ht="19.5" x14ac:dyDescent="0.45">
      <c r="A1" s="16" t="s">
        <v>1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7" ht="19.5" x14ac:dyDescent="0.45">
      <c r="A2" s="16" t="s">
        <v>138</v>
      </c>
      <c r="B2" s="16"/>
      <c r="C2" s="16"/>
      <c r="D2" s="16"/>
      <c r="E2" s="16"/>
      <c r="F2" s="16"/>
      <c r="G2" s="16"/>
      <c r="H2" s="16"/>
      <c r="I2" s="16"/>
      <c r="J2" s="16"/>
      <c r="K2" s="16"/>
      <c r="Q2" s="160">
        <v>10264431177920</v>
      </c>
    </row>
    <row r="3" spans="1:17" ht="19.5" x14ac:dyDescent="0.45">
      <c r="A3" s="16" t="s">
        <v>139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5" spans="1:17" x14ac:dyDescent="0.45">
      <c r="A5" s="18" t="s">
        <v>217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7" spans="1:17" ht="19.5" customHeight="1" x14ac:dyDescent="0.45">
      <c r="A7" s="25"/>
      <c r="B7" s="23" t="s">
        <v>157</v>
      </c>
      <c r="C7" s="23"/>
      <c r="D7" s="23"/>
      <c r="E7" s="23"/>
      <c r="F7" s="23"/>
      <c r="G7" s="23" t="s">
        <v>158</v>
      </c>
      <c r="H7" s="23"/>
      <c r="I7" s="23"/>
      <c r="J7" s="23"/>
      <c r="K7" s="23"/>
    </row>
    <row r="8" spans="1:17" ht="19.5" customHeight="1" x14ac:dyDescent="0.45">
      <c r="A8" s="33" t="s">
        <v>218</v>
      </c>
      <c r="B8" s="21" t="s">
        <v>169</v>
      </c>
      <c r="C8" s="21" t="s">
        <v>209</v>
      </c>
      <c r="D8" s="21" t="s">
        <v>210</v>
      </c>
      <c r="E8" s="21" t="s">
        <v>31</v>
      </c>
      <c r="F8" s="21"/>
      <c r="G8" s="21" t="s">
        <v>169</v>
      </c>
      <c r="H8" s="21" t="s">
        <v>209</v>
      </c>
      <c r="I8" s="21" t="s">
        <v>210</v>
      </c>
      <c r="J8" s="21" t="s">
        <v>31</v>
      </c>
      <c r="K8" s="21"/>
    </row>
    <row r="9" spans="1:17" ht="18.75" customHeight="1" x14ac:dyDescent="0.45">
      <c r="A9" s="33"/>
      <c r="B9" s="34"/>
      <c r="C9" s="34"/>
      <c r="D9" s="34"/>
      <c r="E9" s="23"/>
      <c r="F9" s="23"/>
      <c r="G9" s="34"/>
      <c r="H9" s="34"/>
      <c r="I9" s="34"/>
      <c r="J9" s="23"/>
      <c r="K9" s="23"/>
    </row>
    <row r="10" spans="1:17" ht="28.5" customHeight="1" x14ac:dyDescent="0.45">
      <c r="A10" s="35"/>
      <c r="B10" s="29" t="s">
        <v>211</v>
      </c>
      <c r="C10" s="29" t="s">
        <v>213</v>
      </c>
      <c r="D10" s="29" t="s">
        <v>213</v>
      </c>
      <c r="E10" s="36" t="s">
        <v>129</v>
      </c>
      <c r="F10" s="36" t="s">
        <v>216</v>
      </c>
      <c r="G10" s="29" t="s">
        <v>211</v>
      </c>
      <c r="H10" s="29" t="s">
        <v>213</v>
      </c>
      <c r="I10" s="29" t="s">
        <v>213</v>
      </c>
      <c r="J10" s="36" t="s">
        <v>129</v>
      </c>
      <c r="K10" s="36" t="s">
        <v>216</v>
      </c>
    </row>
    <row r="11" spans="1:17" ht="23.1" customHeight="1" x14ac:dyDescent="0.45">
      <c r="A11" s="141" t="s">
        <v>203</v>
      </c>
      <c r="B11" s="116">
        <v>0</v>
      </c>
      <c r="C11" s="116">
        <v>0</v>
      </c>
      <c r="D11" s="116">
        <v>0</v>
      </c>
      <c r="E11" s="116">
        <v>0</v>
      </c>
      <c r="F11" s="116">
        <f>E11/$Q$2</f>
        <v>0</v>
      </c>
      <c r="G11" s="116">
        <v>0</v>
      </c>
      <c r="H11" s="116">
        <v>0</v>
      </c>
      <c r="I11" s="116">
        <v>175256252</v>
      </c>
      <c r="J11" s="116">
        <v>175256252</v>
      </c>
      <c r="K11" s="116">
        <f>J11/Q2</f>
        <v>1.7074131918483396E-5</v>
      </c>
    </row>
    <row r="12" spans="1:17" ht="23.1" customHeight="1" x14ac:dyDescent="0.45">
      <c r="A12" s="142" t="s">
        <v>96</v>
      </c>
      <c r="B12" s="119">
        <v>0</v>
      </c>
      <c r="C12" s="119">
        <v>6774365926</v>
      </c>
      <c r="D12" s="119">
        <v>7035795811</v>
      </c>
      <c r="E12" s="119">
        <v>13810161737</v>
      </c>
      <c r="F12" s="119">
        <f>E12/$Q$2</f>
        <v>1.3454385827738106E-3</v>
      </c>
      <c r="G12" s="119">
        <v>0</v>
      </c>
      <c r="H12" s="119">
        <v>6296218874</v>
      </c>
      <c r="I12" s="119">
        <v>192920636967</v>
      </c>
      <c r="J12" s="119">
        <v>199216855841</v>
      </c>
      <c r="K12" s="119">
        <f>J12/$Q$2</f>
        <v>1.9408465251297989E-2</v>
      </c>
    </row>
    <row r="13" spans="1:17" ht="23.1" customHeight="1" x14ac:dyDescent="0.45">
      <c r="A13" s="142" t="s">
        <v>97</v>
      </c>
      <c r="B13" s="119">
        <v>0</v>
      </c>
      <c r="C13" s="119">
        <v>47316458</v>
      </c>
      <c r="D13" s="119">
        <v>33029627728</v>
      </c>
      <c r="E13" s="119">
        <v>33076944186</v>
      </c>
      <c r="F13" s="119">
        <f t="shared" ref="F13:F29" si="0">E13/$Q$2</f>
        <v>3.222481948844121E-3</v>
      </c>
      <c r="G13" s="119">
        <v>0</v>
      </c>
      <c r="H13" s="119">
        <v>545893721</v>
      </c>
      <c r="I13" s="119">
        <v>364453181131</v>
      </c>
      <c r="J13" s="119">
        <v>364999074852</v>
      </c>
      <c r="K13" s="119">
        <f t="shared" ref="K13:K29" si="1">J13/$Q$2</f>
        <v>3.5559600773314742E-2</v>
      </c>
    </row>
    <row r="14" spans="1:17" ht="23.1" customHeight="1" x14ac:dyDescent="0.45">
      <c r="A14" s="142" t="s">
        <v>98</v>
      </c>
      <c r="B14" s="119">
        <v>0</v>
      </c>
      <c r="C14" s="119">
        <v>-6026611431</v>
      </c>
      <c r="D14" s="119">
        <v>183511764536</v>
      </c>
      <c r="E14" s="119">
        <v>177485153105</v>
      </c>
      <c r="F14" s="119">
        <f t="shared" si="0"/>
        <v>1.7291279957801407E-2</v>
      </c>
      <c r="G14" s="119">
        <v>0</v>
      </c>
      <c r="H14" s="119">
        <v>-9148894895</v>
      </c>
      <c r="I14" s="119">
        <v>1423394886159</v>
      </c>
      <c r="J14" s="119">
        <v>1414245991264</v>
      </c>
      <c r="K14" s="119">
        <f t="shared" si="1"/>
        <v>0.1377812337332642</v>
      </c>
    </row>
    <row r="15" spans="1:17" ht="23.1" customHeight="1" x14ac:dyDescent="0.45">
      <c r="A15" s="142" t="s">
        <v>99</v>
      </c>
      <c r="B15" s="119">
        <v>0</v>
      </c>
      <c r="C15" s="119">
        <v>-7214448773</v>
      </c>
      <c r="D15" s="119">
        <v>10269344841</v>
      </c>
      <c r="E15" s="119">
        <v>3054896068</v>
      </c>
      <c r="F15" s="119">
        <f t="shared" si="0"/>
        <v>2.9761961623079913E-4</v>
      </c>
      <c r="G15" s="119">
        <v>0</v>
      </c>
      <c r="H15" s="119">
        <v>2652746475</v>
      </c>
      <c r="I15" s="119">
        <v>186167424148</v>
      </c>
      <c r="J15" s="119">
        <v>188820170623</v>
      </c>
      <c r="K15" s="119">
        <f t="shared" si="1"/>
        <v>1.8395580558733193E-2</v>
      </c>
    </row>
    <row r="16" spans="1:17" ht="23.1" customHeight="1" x14ac:dyDescent="0.45">
      <c r="A16" s="142" t="s">
        <v>100</v>
      </c>
      <c r="B16" s="119">
        <v>0</v>
      </c>
      <c r="C16" s="119">
        <v>-15244403109</v>
      </c>
      <c r="D16" s="119">
        <v>35957374394</v>
      </c>
      <c r="E16" s="119">
        <v>20712971285</v>
      </c>
      <c r="F16" s="119">
        <f t="shared" si="0"/>
        <v>2.0179365934622894E-3</v>
      </c>
      <c r="G16" s="119">
        <v>0</v>
      </c>
      <c r="H16" s="119">
        <v>4485485736</v>
      </c>
      <c r="I16" s="119">
        <v>102095703885</v>
      </c>
      <c r="J16" s="119">
        <v>106581189621</v>
      </c>
      <c r="K16" s="119">
        <f t="shared" si="1"/>
        <v>1.0383545641600548E-2</v>
      </c>
    </row>
    <row r="17" spans="1:11" ht="23.1" customHeight="1" x14ac:dyDescent="0.45">
      <c r="A17" s="142" t="s">
        <v>101</v>
      </c>
      <c r="B17" s="119">
        <v>0</v>
      </c>
      <c r="C17" s="119">
        <v>0</v>
      </c>
      <c r="D17" s="119">
        <v>236523942</v>
      </c>
      <c r="E17" s="119">
        <v>236523942</v>
      </c>
      <c r="F17" s="119">
        <f t="shared" si="0"/>
        <v>2.3043063750945189E-5</v>
      </c>
      <c r="G17" s="119">
        <v>0</v>
      </c>
      <c r="H17" s="119">
        <v>0</v>
      </c>
      <c r="I17" s="119">
        <v>236523942</v>
      </c>
      <c r="J17" s="119">
        <v>236523942</v>
      </c>
      <c r="K17" s="119">
        <f t="shared" si="1"/>
        <v>2.3043063750945189E-5</v>
      </c>
    </row>
    <row r="18" spans="1:11" ht="23.1" customHeight="1" x14ac:dyDescent="0.45">
      <c r="A18" s="142" t="s">
        <v>200</v>
      </c>
      <c r="B18" s="119">
        <v>0</v>
      </c>
      <c r="C18" s="119">
        <v>0</v>
      </c>
      <c r="D18" s="119">
        <v>0</v>
      </c>
      <c r="E18" s="119">
        <v>0</v>
      </c>
      <c r="F18" s="119">
        <f t="shared" si="0"/>
        <v>0</v>
      </c>
      <c r="G18" s="119">
        <v>0</v>
      </c>
      <c r="H18" s="119">
        <v>0</v>
      </c>
      <c r="I18" s="119">
        <v>4598861430</v>
      </c>
      <c r="J18" s="119">
        <v>4598861430</v>
      </c>
      <c r="K18" s="119">
        <f t="shared" si="1"/>
        <v>4.4803860538250698E-4</v>
      </c>
    </row>
    <row r="19" spans="1:11" ht="23.1" customHeight="1" x14ac:dyDescent="0.45">
      <c r="A19" s="142" t="s">
        <v>199</v>
      </c>
      <c r="B19" s="119">
        <v>0</v>
      </c>
      <c r="C19" s="119">
        <v>0</v>
      </c>
      <c r="D19" s="119">
        <v>0</v>
      </c>
      <c r="E19" s="119">
        <v>0</v>
      </c>
      <c r="F19" s="119">
        <f t="shared" si="0"/>
        <v>0</v>
      </c>
      <c r="G19" s="119">
        <v>0</v>
      </c>
      <c r="H19" s="119">
        <v>0</v>
      </c>
      <c r="I19" s="119">
        <v>7289133559</v>
      </c>
      <c r="J19" s="119">
        <v>7289133559</v>
      </c>
      <c r="K19" s="119">
        <f t="shared" si="1"/>
        <v>7.101351680042226E-4</v>
      </c>
    </row>
    <row r="20" spans="1:11" ht="23.1" customHeight="1" x14ac:dyDescent="0.45">
      <c r="A20" s="142" t="s">
        <v>201</v>
      </c>
      <c r="B20" s="119">
        <v>0</v>
      </c>
      <c r="C20" s="119">
        <v>0</v>
      </c>
      <c r="D20" s="119">
        <v>0</v>
      </c>
      <c r="E20" s="119">
        <v>0</v>
      </c>
      <c r="F20" s="119">
        <f t="shared" si="0"/>
        <v>0</v>
      </c>
      <c r="G20" s="119">
        <v>0</v>
      </c>
      <c r="H20" s="119">
        <v>0</v>
      </c>
      <c r="I20" s="119">
        <v>390120642</v>
      </c>
      <c r="J20" s="119">
        <v>390120642</v>
      </c>
      <c r="K20" s="119">
        <f t="shared" si="1"/>
        <v>3.8007039575577791E-5</v>
      </c>
    </row>
    <row r="21" spans="1:11" ht="23.1" customHeight="1" x14ac:dyDescent="0.45">
      <c r="A21" s="142" t="s">
        <v>102</v>
      </c>
      <c r="B21" s="119">
        <v>0</v>
      </c>
      <c r="C21" s="119">
        <v>-3374150051</v>
      </c>
      <c r="D21" s="119">
        <v>22423833105</v>
      </c>
      <c r="E21" s="119">
        <v>19049683054</v>
      </c>
      <c r="F21" s="119">
        <f t="shared" si="0"/>
        <v>1.8558927157091873E-3</v>
      </c>
      <c r="G21" s="119">
        <v>0</v>
      </c>
      <c r="H21" s="119">
        <v>3750227247</v>
      </c>
      <c r="I21" s="119">
        <v>428313619968</v>
      </c>
      <c r="J21" s="119">
        <v>432063847215</v>
      </c>
      <c r="K21" s="119">
        <f t="shared" si="1"/>
        <v>4.2093306460509981E-2</v>
      </c>
    </row>
    <row r="22" spans="1:11" ht="23.1" customHeight="1" x14ac:dyDescent="0.45">
      <c r="A22" s="142" t="s">
        <v>103</v>
      </c>
      <c r="B22" s="119">
        <v>0</v>
      </c>
      <c r="C22" s="119">
        <v>-23067027145</v>
      </c>
      <c r="D22" s="119">
        <v>34001846723</v>
      </c>
      <c r="E22" s="119">
        <v>10934819578</v>
      </c>
      <c r="F22" s="119">
        <f t="shared" si="0"/>
        <v>1.0653117925835077E-3</v>
      </c>
      <c r="G22" s="119">
        <v>0</v>
      </c>
      <c r="H22" s="119">
        <v>0</v>
      </c>
      <c r="I22" s="119">
        <v>159826246296</v>
      </c>
      <c r="J22" s="119">
        <v>159826246296</v>
      </c>
      <c r="K22" s="119">
        <f t="shared" si="1"/>
        <v>1.5570881963708332E-2</v>
      </c>
    </row>
    <row r="23" spans="1:11" ht="23.1" customHeight="1" x14ac:dyDescent="0.45">
      <c r="A23" s="142" t="s">
        <v>104</v>
      </c>
      <c r="B23" s="119">
        <v>0</v>
      </c>
      <c r="C23" s="119">
        <v>4657327744</v>
      </c>
      <c r="D23" s="119">
        <v>7700437017</v>
      </c>
      <c r="E23" s="119">
        <v>12357764761</v>
      </c>
      <c r="F23" s="119">
        <f t="shared" si="0"/>
        <v>1.2039405347256853E-3</v>
      </c>
      <c r="G23" s="119">
        <v>0</v>
      </c>
      <c r="H23" s="119">
        <v>6717100876</v>
      </c>
      <c r="I23" s="119">
        <v>83793610236</v>
      </c>
      <c r="J23" s="119">
        <v>90510711112</v>
      </c>
      <c r="K23" s="119">
        <f t="shared" si="1"/>
        <v>8.8178983855139673E-3</v>
      </c>
    </row>
    <row r="24" spans="1:11" ht="23.1" customHeight="1" x14ac:dyDescent="0.45">
      <c r="A24" s="142" t="s">
        <v>105</v>
      </c>
      <c r="B24" s="119">
        <v>0</v>
      </c>
      <c r="C24" s="119">
        <v>1604925571</v>
      </c>
      <c r="D24" s="119">
        <v>14214809868</v>
      </c>
      <c r="E24" s="119">
        <v>15819735439</v>
      </c>
      <c r="F24" s="119">
        <f t="shared" si="0"/>
        <v>1.5412189107010736E-3</v>
      </c>
      <c r="G24" s="119">
        <v>0</v>
      </c>
      <c r="H24" s="119">
        <v>8210548618</v>
      </c>
      <c r="I24" s="119">
        <v>21969241665</v>
      </c>
      <c r="J24" s="119">
        <v>30179790283</v>
      </c>
      <c r="K24" s="119">
        <f t="shared" si="1"/>
        <v>2.9402301754353696E-3</v>
      </c>
    </row>
    <row r="25" spans="1:11" ht="23.1" customHeight="1" x14ac:dyDescent="0.45">
      <c r="A25" s="142" t="s">
        <v>106</v>
      </c>
      <c r="B25" s="119">
        <v>0</v>
      </c>
      <c r="C25" s="119">
        <v>-6366755539</v>
      </c>
      <c r="D25" s="119">
        <v>36488331407</v>
      </c>
      <c r="E25" s="119">
        <v>30121575868</v>
      </c>
      <c r="F25" s="119">
        <f t="shared" si="0"/>
        <v>2.9345587052885167E-3</v>
      </c>
      <c r="G25" s="119">
        <v>0</v>
      </c>
      <c r="H25" s="119">
        <v>6298691966</v>
      </c>
      <c r="I25" s="119">
        <v>200747274816</v>
      </c>
      <c r="J25" s="119">
        <v>207045966782</v>
      </c>
      <c r="K25" s="119">
        <f t="shared" si="1"/>
        <v>2.0171207073547363E-2</v>
      </c>
    </row>
    <row r="26" spans="1:11" ht="23.1" customHeight="1" x14ac:dyDescent="0.45">
      <c r="A26" s="142" t="s">
        <v>107</v>
      </c>
      <c r="B26" s="119">
        <v>0</v>
      </c>
      <c r="C26" s="119">
        <v>2323137443</v>
      </c>
      <c r="D26" s="119">
        <v>3677200534</v>
      </c>
      <c r="E26" s="119">
        <v>6000337977</v>
      </c>
      <c r="F26" s="119">
        <f t="shared" si="0"/>
        <v>5.8457579119507695E-4</v>
      </c>
      <c r="G26" s="119">
        <v>0</v>
      </c>
      <c r="H26" s="119">
        <v>12013728122</v>
      </c>
      <c r="I26" s="119">
        <v>7906159517</v>
      </c>
      <c r="J26" s="119">
        <v>19919887639</v>
      </c>
      <c r="K26" s="119">
        <f t="shared" si="1"/>
        <v>1.940671362466731E-3</v>
      </c>
    </row>
    <row r="27" spans="1:11" ht="23.1" customHeight="1" x14ac:dyDescent="0.45">
      <c r="A27" s="142" t="s">
        <v>108</v>
      </c>
      <c r="B27" s="119">
        <v>0</v>
      </c>
      <c r="C27" s="119">
        <v>-303956908</v>
      </c>
      <c r="D27" s="119">
        <v>6338727972</v>
      </c>
      <c r="E27" s="119">
        <v>6034771064</v>
      </c>
      <c r="F27" s="119">
        <f t="shared" si="0"/>
        <v>5.879303937447116E-4</v>
      </c>
      <c r="G27" s="119">
        <v>0</v>
      </c>
      <c r="H27" s="119">
        <v>-430268774</v>
      </c>
      <c r="I27" s="119">
        <v>9797355101</v>
      </c>
      <c r="J27" s="119">
        <v>9367086327</v>
      </c>
      <c r="K27" s="119">
        <f t="shared" si="1"/>
        <v>9.1257724511317349E-4</v>
      </c>
    </row>
    <row r="28" spans="1:11" ht="23.1" customHeight="1" x14ac:dyDescent="0.45">
      <c r="A28" s="142" t="s">
        <v>202</v>
      </c>
      <c r="B28" s="119">
        <v>0</v>
      </c>
      <c r="C28" s="119">
        <v>0</v>
      </c>
      <c r="D28" s="119">
        <v>0</v>
      </c>
      <c r="E28" s="119">
        <v>0</v>
      </c>
      <c r="F28" s="119">
        <f t="shared" si="0"/>
        <v>0</v>
      </c>
      <c r="G28" s="119">
        <v>0</v>
      </c>
      <c r="H28" s="119">
        <v>0</v>
      </c>
      <c r="I28" s="119">
        <v>170116136</v>
      </c>
      <c r="J28" s="119">
        <v>170116136</v>
      </c>
      <c r="K28" s="119">
        <f t="shared" si="1"/>
        <v>1.65733622303338E-5</v>
      </c>
    </row>
    <row r="29" spans="1:11" ht="23.1" customHeight="1" x14ac:dyDescent="0.45">
      <c r="A29" s="142" t="s">
        <v>109</v>
      </c>
      <c r="B29" s="119">
        <v>0</v>
      </c>
      <c r="C29" s="119">
        <v>-73722757</v>
      </c>
      <c r="D29" s="119">
        <v>0</v>
      </c>
      <c r="E29" s="119">
        <v>-73722757</v>
      </c>
      <c r="F29" s="119">
        <f t="shared" si="0"/>
        <v>-7.1823519221003039E-6</v>
      </c>
      <c r="G29" s="119">
        <v>0</v>
      </c>
      <c r="H29" s="119">
        <v>-73722757</v>
      </c>
      <c r="I29" s="119">
        <v>0</v>
      </c>
      <c r="J29" s="119">
        <v>-73722757</v>
      </c>
      <c r="K29" s="119">
        <f t="shared" si="1"/>
        <v>-7.1823519221003039E-6</v>
      </c>
    </row>
    <row r="30" spans="1:11" ht="23.1" customHeight="1" x14ac:dyDescent="0.45">
      <c r="A30" s="122" t="s">
        <v>31</v>
      </c>
      <c r="B30" s="122">
        <v>0</v>
      </c>
      <c r="C30" s="122">
        <f>SUM(C11:C29)</f>
        <v>-46264002571</v>
      </c>
      <c r="D30" s="122">
        <f>SUM(D11:D29)</f>
        <v>394885617878</v>
      </c>
      <c r="E30" s="122">
        <f>SUM(E11:E29)</f>
        <v>348621615307</v>
      </c>
      <c r="F30" s="122"/>
      <c r="G30" s="122">
        <v>0</v>
      </c>
      <c r="H30" s="122">
        <f>SUM(H11:H29)</f>
        <v>41317755209</v>
      </c>
      <c r="I30" s="122">
        <v>3194245351850</v>
      </c>
      <c r="J30" s="122">
        <v>3235563107059</v>
      </c>
      <c r="K30" s="122"/>
    </row>
    <row r="31" spans="1:11" ht="23.1" customHeight="1" x14ac:dyDescent="0.45">
      <c r="A31" s="12" t="s">
        <v>32</v>
      </c>
      <c r="B31" s="32"/>
      <c r="C31" s="32"/>
      <c r="D31" s="32"/>
      <c r="E31" s="32"/>
      <c r="F31" s="144"/>
      <c r="G31" s="32"/>
      <c r="H31" s="32"/>
      <c r="I31" s="32"/>
      <c r="J31" s="32"/>
      <c r="K31" s="32"/>
    </row>
  </sheetData>
  <mergeCells count="15">
    <mergeCell ref="A1:K1"/>
    <mergeCell ref="A2:K2"/>
    <mergeCell ref="A3:K3"/>
    <mergeCell ref="A5:K5"/>
    <mergeCell ref="B7:F7"/>
    <mergeCell ref="G7:K7"/>
    <mergeCell ref="H8:H9"/>
    <mergeCell ref="I8:I9"/>
    <mergeCell ref="J8:K9"/>
    <mergeCell ref="A8:A10"/>
    <mergeCell ref="B8:B9"/>
    <mergeCell ref="C8:C9"/>
    <mergeCell ref="D8:D9"/>
    <mergeCell ref="E8:F9"/>
    <mergeCell ref="G8:G9"/>
  </mergeCells>
  <pageMargins left="0.7" right="0.7" top="0.75" bottom="0.75" header="0.3" footer="0.3"/>
  <pageSetup paperSize="9" orientation="landscape" horizontalDpi="4294967295" verticalDpi="4294967295"/>
  <headerFooter differentOddEven="1" differentFirst="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3"/>
  <sheetViews>
    <sheetView rightToLeft="1" zoomScaleNormal="100" zoomScaleSheetLayoutView="106" workbookViewId="0">
      <selection activeCell="Q17" sqref="J17:Q17"/>
    </sheetView>
  </sheetViews>
  <sheetFormatPr defaultColWidth="9" defaultRowHeight="18" x14ac:dyDescent="0.45"/>
  <cols>
    <col min="1" max="1" width="7.5703125" style="24" bestFit="1" customWidth="1"/>
    <col min="2" max="2" width="5.7109375" style="24" bestFit="1" customWidth="1"/>
    <col min="3" max="3" width="13" style="24" customWidth="1"/>
    <col min="4" max="4" width="11.5703125" style="24" customWidth="1"/>
    <col min="5" max="5" width="16.5703125" style="24" customWidth="1"/>
    <col min="6" max="6" width="13" style="24" customWidth="1"/>
    <col min="7" max="7" width="13" style="17" customWidth="1"/>
    <col min="8" max="8" width="9" style="17" customWidth="1"/>
    <col min="9" max="16384" width="9" style="17"/>
  </cols>
  <sheetData>
    <row r="1" spans="1:7" ht="19.5" x14ac:dyDescent="0.45">
      <c r="A1" s="16" t="s">
        <v>1</v>
      </c>
      <c r="B1" s="16"/>
      <c r="C1" s="16"/>
      <c r="D1" s="16"/>
      <c r="E1" s="16"/>
      <c r="F1" s="16"/>
    </row>
    <row r="2" spans="1:7" ht="19.5" x14ac:dyDescent="0.45">
      <c r="A2" s="16" t="s">
        <v>138</v>
      </c>
      <c r="B2" s="16"/>
      <c r="C2" s="16"/>
      <c r="D2" s="16"/>
      <c r="E2" s="16"/>
      <c r="F2" s="16"/>
    </row>
    <row r="3" spans="1:7" ht="19.5" x14ac:dyDescent="0.45">
      <c r="A3" s="16" t="s">
        <v>139</v>
      </c>
      <c r="B3" s="16"/>
      <c r="C3" s="16"/>
      <c r="D3" s="16"/>
      <c r="E3" s="16"/>
      <c r="F3" s="16"/>
    </row>
    <row r="4" spans="1:7" x14ac:dyDescent="0.45">
      <c r="A4" s="18" t="s">
        <v>219</v>
      </c>
      <c r="B4" s="18"/>
      <c r="C4" s="18"/>
      <c r="D4" s="18"/>
      <c r="E4" s="18"/>
      <c r="F4" s="18"/>
    </row>
    <row r="5" spans="1:7" x14ac:dyDescent="0.45">
      <c r="A5" s="25"/>
      <c r="B5" s="25"/>
      <c r="C5" s="25"/>
      <c r="D5" s="25"/>
      <c r="E5" s="25"/>
      <c r="F5" s="25"/>
    </row>
    <row r="6" spans="1:7" ht="37.5" customHeight="1" thickBot="1" x14ac:dyDescent="0.5">
      <c r="A6" s="26" t="s">
        <v>220</v>
      </c>
      <c r="B6" s="26"/>
      <c r="C6" s="27" t="s">
        <v>157</v>
      </c>
      <c r="D6" s="27"/>
      <c r="E6" s="26" t="s">
        <v>158</v>
      </c>
      <c r="F6" s="26"/>
      <c r="G6" s="28"/>
    </row>
    <row r="7" spans="1:7" ht="59.25" customHeight="1" thickBot="1" x14ac:dyDescent="0.5">
      <c r="A7" s="147" t="s">
        <v>221</v>
      </c>
      <c r="B7" s="147" t="s">
        <v>222</v>
      </c>
      <c r="C7" s="147" t="s">
        <v>223</v>
      </c>
      <c r="D7" s="147" t="s">
        <v>224</v>
      </c>
      <c r="E7" s="147" t="s">
        <v>223</v>
      </c>
      <c r="F7" s="147" t="s">
        <v>224</v>
      </c>
      <c r="G7" s="24"/>
    </row>
    <row r="8" spans="1:7" ht="23.1" customHeight="1" x14ac:dyDescent="0.45">
      <c r="A8" s="115" t="s">
        <v>227</v>
      </c>
      <c r="B8" s="124"/>
      <c r="C8" s="145">
        <v>41246339155</v>
      </c>
      <c r="D8" s="124"/>
      <c r="E8" s="145">
        <v>70074053294</v>
      </c>
      <c r="F8" s="124"/>
    </row>
    <row r="9" spans="1:7" ht="23.1" customHeight="1" x14ac:dyDescent="0.45">
      <c r="A9" s="118" t="s">
        <v>228</v>
      </c>
      <c r="B9" s="127"/>
      <c r="C9" s="130">
        <v>18073104</v>
      </c>
      <c r="D9" s="127"/>
      <c r="E9" s="130">
        <v>321827643</v>
      </c>
      <c r="F9" s="127"/>
    </row>
    <row r="10" spans="1:7" ht="23.1" customHeight="1" x14ac:dyDescent="0.45">
      <c r="A10" s="118" t="s">
        <v>229</v>
      </c>
      <c r="B10" s="127"/>
      <c r="C10" s="130">
        <v>16378</v>
      </c>
      <c r="D10" s="127"/>
      <c r="E10" s="130">
        <v>3017057613</v>
      </c>
      <c r="F10" s="127"/>
    </row>
    <row r="11" spans="1:7" ht="23.1" customHeight="1" x14ac:dyDescent="0.45">
      <c r="A11" s="118" t="s">
        <v>230</v>
      </c>
      <c r="B11" s="127"/>
      <c r="C11" s="130">
        <v>36220</v>
      </c>
      <c r="D11" s="127"/>
      <c r="E11" s="130">
        <v>86280</v>
      </c>
      <c r="F11" s="127"/>
    </row>
    <row r="12" spans="1:7" ht="23.1" customHeight="1" x14ac:dyDescent="0.45">
      <c r="A12" s="121" t="s">
        <v>31</v>
      </c>
      <c r="B12" s="121"/>
      <c r="C12" s="146">
        <f>SUBTOTAL(109,C8:C11)</f>
        <v>41264464857</v>
      </c>
      <c r="D12" s="121"/>
      <c r="E12" s="146">
        <f>SUBTOTAL(109,E8:E11)</f>
        <v>73413024830</v>
      </c>
      <c r="F12" s="121"/>
    </row>
    <row r="13" spans="1:7" ht="23.1" customHeight="1" x14ac:dyDescent="0.45">
      <c r="A13" s="30" t="s">
        <v>32</v>
      </c>
      <c r="B13" s="31"/>
      <c r="C13" s="32"/>
      <c r="D13" s="31"/>
      <c r="E13" s="32"/>
      <c r="F13" s="31"/>
      <c r="G13" s="24"/>
    </row>
  </sheetData>
  <mergeCells count="7">
    <mergeCell ref="A6:B6"/>
    <mergeCell ref="C6:D6"/>
    <mergeCell ref="A4:F4"/>
    <mergeCell ref="E6:F6"/>
    <mergeCell ref="A1:F1"/>
    <mergeCell ref="A2:F2"/>
    <mergeCell ref="A3:F3"/>
  </mergeCells>
  <pageMargins left="0.7" right="0.7" top="0.75" bottom="0.75" header="0.3" footer="0.3"/>
  <pageSetup paperSize="9" orientation="portrait" horizontalDpi="4294967295" verticalDpi="4294967295"/>
  <headerFooter differentOddEven="1"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"/>
  <sheetViews>
    <sheetView rightToLeft="1" zoomScaleNormal="100" zoomScaleSheetLayoutView="106" workbookViewId="0">
      <selection activeCell="Q1" sqref="Q1:Q1048576"/>
    </sheetView>
  </sheetViews>
  <sheetFormatPr defaultColWidth="9" defaultRowHeight="15.75" x14ac:dyDescent="0.4"/>
  <cols>
    <col min="1" max="1" width="20.7109375" style="15" bestFit="1" customWidth="1"/>
    <col min="2" max="2" width="13" style="15" customWidth="1"/>
    <col min="3" max="3" width="17.28515625" style="15" customWidth="1"/>
    <col min="4" max="4" width="18.28515625" style="15" customWidth="1"/>
    <col min="5" max="5" width="13" style="15" customWidth="1"/>
    <col min="6" max="6" width="17.28515625" style="15" customWidth="1"/>
    <col min="7" max="7" width="13" style="15" customWidth="1"/>
    <col min="8" max="8" width="17.28515625" style="15" customWidth="1"/>
    <col min="9" max="10" width="13" style="15" customWidth="1"/>
    <col min="11" max="11" width="17.28515625" style="15" customWidth="1"/>
    <col min="12" max="12" width="18.28515625" style="15" customWidth="1"/>
    <col min="13" max="13" width="13" style="15" customWidth="1"/>
    <col min="14" max="14" width="9" style="2" customWidth="1"/>
    <col min="15" max="16" width="9" style="2"/>
    <col min="17" max="17" width="14.85546875" style="153" bestFit="1" customWidth="1"/>
    <col min="18" max="16384" width="9" style="2"/>
  </cols>
  <sheetData>
    <row r="1" spans="1:17" x14ac:dyDescent="0.4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x14ac:dyDescent="0.4">
      <c r="A2" s="1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x14ac:dyDescent="0.4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x14ac:dyDescent="0.4">
      <c r="A4" s="3" t="s">
        <v>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7" x14ac:dyDescent="0.4">
      <c r="A5" s="3" t="s">
        <v>9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Q5" s="154">
        <v>31313839530494</v>
      </c>
    </row>
    <row r="7" spans="1:17" ht="18.75" customHeight="1" x14ac:dyDescent="0.4">
      <c r="A7" s="4"/>
      <c r="B7" s="5" t="s">
        <v>10</v>
      </c>
      <c r="C7" s="5"/>
      <c r="D7" s="5"/>
      <c r="E7" s="6" t="s">
        <v>11</v>
      </c>
      <c r="F7" s="6"/>
      <c r="G7" s="6"/>
      <c r="H7" s="6"/>
      <c r="I7" s="5" t="s">
        <v>12</v>
      </c>
      <c r="J7" s="5"/>
      <c r="K7" s="5"/>
      <c r="L7" s="5"/>
      <c r="M7" s="5"/>
    </row>
    <row r="8" spans="1:17" ht="17.25" customHeight="1" x14ac:dyDescent="0.4">
      <c r="A8" s="7" t="s">
        <v>13</v>
      </c>
      <c r="B8" s="7" t="s">
        <v>14</v>
      </c>
      <c r="C8" s="7" t="s">
        <v>15</v>
      </c>
      <c r="D8" s="8" t="s">
        <v>16</v>
      </c>
      <c r="E8" s="9" t="s">
        <v>17</v>
      </c>
      <c r="F8" s="9"/>
      <c r="G8" s="10" t="s">
        <v>18</v>
      </c>
      <c r="H8" s="10"/>
      <c r="I8" s="8" t="s">
        <v>14</v>
      </c>
      <c r="J8" s="8" t="s">
        <v>19</v>
      </c>
      <c r="K8" s="8" t="s">
        <v>15</v>
      </c>
      <c r="L8" s="8" t="s">
        <v>16</v>
      </c>
      <c r="M8" s="8" t="s">
        <v>20</v>
      </c>
    </row>
    <row r="9" spans="1:17" ht="20.25" customHeight="1" x14ac:dyDescent="0.4">
      <c r="A9" s="5"/>
      <c r="B9" s="5"/>
      <c r="C9" s="5"/>
      <c r="D9" s="5"/>
      <c r="E9" s="11" t="s">
        <v>14</v>
      </c>
      <c r="F9" s="11" t="s">
        <v>21</v>
      </c>
      <c r="G9" s="11" t="s">
        <v>14</v>
      </c>
      <c r="H9" s="11" t="s">
        <v>22</v>
      </c>
      <c r="I9" s="5"/>
      <c r="J9" s="5"/>
      <c r="K9" s="5"/>
      <c r="L9" s="5"/>
      <c r="M9" s="5"/>
    </row>
    <row r="10" spans="1:17" ht="23.1" customHeight="1" x14ac:dyDescent="0.4">
      <c r="A10" s="115" t="s">
        <v>23</v>
      </c>
      <c r="B10" s="116">
        <v>308312669</v>
      </c>
      <c r="C10" s="116">
        <v>1725570045930</v>
      </c>
      <c r="D10" s="116">
        <v>3120833699396</v>
      </c>
      <c r="E10" s="116">
        <v>10509424</v>
      </c>
      <c r="F10" s="116">
        <v>113021576513</v>
      </c>
      <c r="G10" s="116">
        <v>9160000</v>
      </c>
      <c r="H10" s="116">
        <v>101647423197</v>
      </c>
      <c r="I10" s="116">
        <v>309662093</v>
      </c>
      <c r="J10" s="116">
        <v>11650</v>
      </c>
      <c r="K10" s="116">
        <v>1786382838939</v>
      </c>
      <c r="L10" s="116">
        <v>3604821635280</v>
      </c>
      <c r="M10" s="117">
        <f>' سهام'!$L10/$Q$5</f>
        <v>0.11511911951166377</v>
      </c>
    </row>
    <row r="11" spans="1:17" ht="23.1" customHeight="1" x14ac:dyDescent="0.4">
      <c r="A11" s="118" t="s">
        <v>24</v>
      </c>
      <c r="B11" s="119">
        <v>39727352</v>
      </c>
      <c r="C11" s="119">
        <v>74747252999</v>
      </c>
      <c r="D11" s="119">
        <v>95908336661</v>
      </c>
      <c r="E11" s="119">
        <v>5326903</v>
      </c>
      <c r="F11" s="119">
        <v>13242662234</v>
      </c>
      <c r="G11" s="119">
        <v>5824493</v>
      </c>
      <c r="H11" s="119">
        <v>14840461076</v>
      </c>
      <c r="I11" s="119">
        <v>39229762</v>
      </c>
      <c r="J11" s="119">
        <v>2695</v>
      </c>
      <c r="K11" s="119">
        <v>76812229532</v>
      </c>
      <c r="L11" s="119">
        <v>105643858193</v>
      </c>
      <c r="M11" s="120">
        <f>' سهام'!$L11/$Q$5</f>
        <v>3.3737114252668393E-3</v>
      </c>
    </row>
    <row r="12" spans="1:17" ht="23.1" customHeight="1" x14ac:dyDescent="0.4">
      <c r="A12" s="118" t="s">
        <v>25</v>
      </c>
      <c r="B12" s="119">
        <v>18642493</v>
      </c>
      <c r="C12" s="119">
        <v>75407979319</v>
      </c>
      <c r="D12" s="119">
        <v>90664056343</v>
      </c>
      <c r="E12" s="119">
        <v>6355108</v>
      </c>
      <c r="F12" s="119">
        <v>29144687446</v>
      </c>
      <c r="G12" s="119">
        <v>10187648</v>
      </c>
      <c r="H12" s="119">
        <v>48104946469</v>
      </c>
      <c r="I12" s="119">
        <v>14809953</v>
      </c>
      <c r="J12" s="119">
        <v>4794</v>
      </c>
      <c r="K12" s="119">
        <v>62204353692</v>
      </c>
      <c r="L12" s="119">
        <v>70944955511</v>
      </c>
      <c r="M12" s="120">
        <f>' سهام'!$L12/$Q$5</f>
        <v>2.2656102405427632E-3</v>
      </c>
    </row>
    <row r="13" spans="1:17" ht="23.1" customHeight="1" x14ac:dyDescent="0.4">
      <c r="A13" s="118" t="s">
        <v>26</v>
      </c>
      <c r="B13" s="119">
        <v>34008984</v>
      </c>
      <c r="C13" s="119">
        <v>2822395076017</v>
      </c>
      <c r="D13" s="119">
        <v>3401712030935</v>
      </c>
      <c r="E13" s="119">
        <v>11790287</v>
      </c>
      <c r="F13" s="119">
        <v>1237470673292</v>
      </c>
      <c r="G13" s="119">
        <v>14501275</v>
      </c>
      <c r="H13" s="119">
        <v>1552268718095</v>
      </c>
      <c r="I13" s="119">
        <v>31297996</v>
      </c>
      <c r="J13" s="119">
        <v>104050</v>
      </c>
      <c r="K13" s="119">
        <v>2816389899381</v>
      </c>
      <c r="L13" s="119">
        <v>3254081500875</v>
      </c>
      <c r="M13" s="120">
        <f>' سهام'!$L13/$Q$5</f>
        <v>0.10391831693798248</v>
      </c>
    </row>
    <row r="14" spans="1:17" ht="23.1" customHeight="1" x14ac:dyDescent="0.4">
      <c r="A14" s="118" t="s">
        <v>27</v>
      </c>
      <c r="B14" s="119">
        <v>38555091</v>
      </c>
      <c r="C14" s="119">
        <v>135610220391</v>
      </c>
      <c r="D14" s="119">
        <v>142738048733</v>
      </c>
      <c r="E14" s="119">
        <v>40235837</v>
      </c>
      <c r="F14" s="119">
        <v>143308769797</v>
      </c>
      <c r="G14" s="119">
        <v>41407006</v>
      </c>
      <c r="H14" s="119">
        <v>151190594629</v>
      </c>
      <c r="I14" s="119">
        <v>37383922</v>
      </c>
      <c r="J14" s="119">
        <v>3663</v>
      </c>
      <c r="K14" s="119">
        <v>132209130005</v>
      </c>
      <c r="L14" s="119">
        <v>136833233935</v>
      </c>
      <c r="M14" s="120">
        <f>' سهام'!$L14/$Q$5</f>
        <v>4.3697367038541936E-3</v>
      </c>
    </row>
    <row r="15" spans="1:17" ht="23.1" customHeight="1" x14ac:dyDescent="0.4">
      <c r="A15" s="118" t="s">
        <v>28</v>
      </c>
      <c r="B15" s="119">
        <v>273835275</v>
      </c>
      <c r="C15" s="119">
        <v>1200498732828</v>
      </c>
      <c r="D15" s="119">
        <v>1439278862606</v>
      </c>
      <c r="E15" s="119">
        <v>0</v>
      </c>
      <c r="F15" s="119">
        <v>0</v>
      </c>
      <c r="G15" s="119">
        <v>0</v>
      </c>
      <c r="H15" s="119">
        <v>0</v>
      </c>
      <c r="I15" s="119">
        <v>273835275</v>
      </c>
      <c r="J15" s="119">
        <v>6530</v>
      </c>
      <c r="K15" s="119">
        <v>1200498732828</v>
      </c>
      <c r="L15" s="119">
        <v>1786785356050</v>
      </c>
      <c r="M15" s="120">
        <f>' سهام'!$L15/$Q$5</f>
        <v>5.7060564365158578E-2</v>
      </c>
    </row>
    <row r="16" spans="1:17" ht="23.1" customHeight="1" x14ac:dyDescent="0.4">
      <c r="A16" s="118" t="s">
        <v>29</v>
      </c>
      <c r="B16" s="119">
        <v>77824801</v>
      </c>
      <c r="C16" s="119">
        <v>497264675086</v>
      </c>
      <c r="D16" s="119">
        <v>582464749595</v>
      </c>
      <c r="E16" s="119">
        <v>12788882</v>
      </c>
      <c r="F16" s="119">
        <v>102951894250</v>
      </c>
      <c r="G16" s="119">
        <v>26610000</v>
      </c>
      <c r="H16" s="119">
        <v>219747598980</v>
      </c>
      <c r="I16" s="119">
        <v>64003683</v>
      </c>
      <c r="J16" s="119">
        <v>8850</v>
      </c>
      <c r="K16" s="119">
        <v>426227143473</v>
      </c>
      <c r="L16" s="119">
        <v>566002105781</v>
      </c>
      <c r="M16" s="120">
        <f>' سهام'!$L16/$Q$5</f>
        <v>1.8075142309834494E-2</v>
      </c>
    </row>
    <row r="17" spans="1:13" ht="23.1" customHeight="1" x14ac:dyDescent="0.4">
      <c r="A17" s="118" t="s">
        <v>30</v>
      </c>
      <c r="B17" s="119">
        <v>159138517</v>
      </c>
      <c r="C17" s="119">
        <v>2057083913932</v>
      </c>
      <c r="D17" s="119">
        <v>2008391930916</v>
      </c>
      <c r="E17" s="119">
        <v>13794546</v>
      </c>
      <c r="F17" s="119">
        <v>178024347689</v>
      </c>
      <c r="G17" s="119">
        <v>7118309</v>
      </c>
      <c r="H17" s="119">
        <v>92800845764</v>
      </c>
      <c r="I17" s="119">
        <v>165814754</v>
      </c>
      <c r="J17" s="119">
        <v>12970</v>
      </c>
      <c r="K17" s="119">
        <v>2143069160372</v>
      </c>
      <c r="L17" s="119">
        <v>2148982890190</v>
      </c>
      <c r="M17" s="120">
        <f>' سهام'!$L17/$Q$5</f>
        <v>6.8627256267864575E-2</v>
      </c>
    </row>
    <row r="18" spans="1:13" ht="23.1" customHeight="1" x14ac:dyDescent="0.4">
      <c r="A18" s="121" t="s">
        <v>31</v>
      </c>
      <c r="B18" s="122"/>
      <c r="C18" s="122">
        <f>SUBTOTAL(109,C10:C17)</f>
        <v>8588577896502</v>
      </c>
      <c r="D18" s="122">
        <f>SUBTOTAL(109,D10:D17)</f>
        <v>10881991715185</v>
      </c>
      <c r="E18" s="122"/>
      <c r="F18" s="122">
        <f>SUBTOTAL(109,F10:F17)</f>
        <v>1817164611221</v>
      </c>
      <c r="G18" s="122"/>
      <c r="H18" s="122">
        <f>SUBTOTAL(109,H10:H17)</f>
        <v>2180600588210</v>
      </c>
      <c r="I18" s="122"/>
      <c r="J18" s="122"/>
      <c r="K18" s="122">
        <f>SUBTOTAL(109,K10:K17)</f>
        <v>8643793488222</v>
      </c>
      <c r="L18" s="122">
        <f>SUBTOTAL(109,L10:L17)</f>
        <v>11674095535815</v>
      </c>
      <c r="M18" s="123">
        <f>' سهام'!$L18/Q5</f>
        <v>0.37280945776216767</v>
      </c>
    </row>
    <row r="19" spans="1:13" ht="23.1" customHeight="1" x14ac:dyDescent="0.4">
      <c r="A19" s="12" t="s">
        <v>32</v>
      </c>
      <c r="B19" s="14"/>
      <c r="C19" s="13"/>
      <c r="D19" s="13"/>
      <c r="E19" s="13"/>
      <c r="F19" s="13"/>
      <c r="G19" s="13"/>
      <c r="H19" s="13"/>
      <c r="I19" s="14"/>
      <c r="J19" s="13"/>
      <c r="K19" s="13"/>
      <c r="L19" s="13"/>
      <c r="M19" s="13"/>
    </row>
  </sheetData>
  <mergeCells count="19">
    <mergeCell ref="A1:M1"/>
    <mergeCell ref="A2:M2"/>
    <mergeCell ref="A3:M3"/>
    <mergeCell ref="A8:A9"/>
    <mergeCell ref="E8:F8"/>
    <mergeCell ref="G8:H8"/>
    <mergeCell ref="K8:K9"/>
    <mergeCell ref="I8:I9"/>
    <mergeCell ref="C8:C9"/>
    <mergeCell ref="B8:B9"/>
    <mergeCell ref="A5:M5"/>
    <mergeCell ref="A4:M4"/>
    <mergeCell ref="E7:H7"/>
    <mergeCell ref="B7:D7"/>
    <mergeCell ref="I7:M7"/>
    <mergeCell ref="D8:D9"/>
    <mergeCell ref="L8:L9"/>
    <mergeCell ref="J8:J9"/>
    <mergeCell ref="M8:M9"/>
  </mergeCells>
  <pageMargins left="0.7" right="0.7" top="0.75" bottom="0.75" header="0.3" footer="0.3"/>
  <pageSetup paperSize="9" scale="93" orientation="landscape" horizontalDpi="4294967295" verticalDpi="4294967295"/>
  <headerFooter differentOddEven="1" differentFirst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1"/>
  <sheetViews>
    <sheetView rightToLeft="1" zoomScaleNormal="100" zoomScaleSheetLayoutView="106" workbookViewId="0">
      <selection activeCell="Q7" sqref="Q7"/>
    </sheetView>
  </sheetViews>
  <sheetFormatPr defaultColWidth="9" defaultRowHeight="18" x14ac:dyDescent="0.45"/>
  <cols>
    <col min="1" max="1" width="16.7109375" style="24" customWidth="1"/>
    <col min="2" max="2" width="21.85546875" style="24" customWidth="1"/>
    <col min="3" max="3" width="22.28515625" style="24" customWidth="1"/>
    <col min="4" max="4" width="9" style="17" customWidth="1"/>
    <col min="5" max="16384" width="9" style="17"/>
  </cols>
  <sheetData>
    <row r="1" spans="1:3" ht="19.5" x14ac:dyDescent="0.45">
      <c r="A1" s="16" t="s">
        <v>1</v>
      </c>
      <c r="B1" s="16"/>
      <c r="C1" s="16"/>
    </row>
    <row r="2" spans="1:3" ht="19.5" x14ac:dyDescent="0.45">
      <c r="A2" s="16" t="s">
        <v>138</v>
      </c>
      <c r="B2" s="16"/>
      <c r="C2" s="16"/>
    </row>
    <row r="3" spans="1:3" ht="19.5" x14ac:dyDescent="0.45">
      <c r="A3" s="16" t="s">
        <v>139</v>
      </c>
      <c r="B3" s="16"/>
      <c r="C3" s="16"/>
    </row>
    <row r="4" spans="1:3" x14ac:dyDescent="0.45">
      <c r="A4" s="18" t="s">
        <v>225</v>
      </c>
      <c r="B4" s="18"/>
      <c r="C4" s="18"/>
    </row>
    <row r="5" spans="1:3" ht="50.25" customHeight="1" x14ac:dyDescent="0.45">
      <c r="A5" s="19"/>
      <c r="B5" s="148" t="s">
        <v>157</v>
      </c>
      <c r="C5" s="148" t="s">
        <v>158</v>
      </c>
    </row>
    <row r="6" spans="1:3" ht="16.5" customHeight="1" x14ac:dyDescent="0.45">
      <c r="A6" s="20" t="s">
        <v>153</v>
      </c>
      <c r="B6" s="21" t="s">
        <v>129</v>
      </c>
      <c r="C6" s="21" t="s">
        <v>129</v>
      </c>
    </row>
    <row r="7" spans="1:3" x14ac:dyDescent="0.45">
      <c r="A7" s="22"/>
      <c r="B7" s="23"/>
      <c r="C7" s="23"/>
    </row>
    <row r="8" spans="1:3" ht="23.1" customHeight="1" x14ac:dyDescent="0.45">
      <c r="A8" s="115" t="s">
        <v>153</v>
      </c>
      <c r="B8" s="126">
        <v>0</v>
      </c>
      <c r="C8" s="126">
        <v>3119068915</v>
      </c>
    </row>
    <row r="9" spans="1:3" ht="23.1" customHeight="1" x14ac:dyDescent="0.45">
      <c r="A9" s="118" t="s">
        <v>226</v>
      </c>
      <c r="B9" s="129">
        <v>522719176621</v>
      </c>
      <c r="C9" s="129">
        <v>3438935917126</v>
      </c>
    </row>
    <row r="10" spans="1:3" ht="23.1" customHeight="1" x14ac:dyDescent="0.45">
      <c r="A10" s="134" t="s">
        <v>31</v>
      </c>
      <c r="B10" s="137">
        <f>SUM(B8:B9)</f>
        <v>522719176621</v>
      </c>
      <c r="C10" s="137">
        <f>SUM(C8:C9)</f>
        <v>3442054986041</v>
      </c>
    </row>
    <row r="11" spans="1:3" ht="23.1" customHeight="1" x14ac:dyDescent="0.45">
      <c r="A11" s="12" t="s">
        <v>32</v>
      </c>
      <c r="B11" s="13"/>
      <c r="C11" s="13"/>
    </row>
  </sheetData>
  <mergeCells count="7">
    <mergeCell ref="A1:C1"/>
    <mergeCell ref="A2:C2"/>
    <mergeCell ref="A3:C3"/>
    <mergeCell ref="C6:C7"/>
    <mergeCell ref="B6:B7"/>
    <mergeCell ref="A4:C4"/>
    <mergeCell ref="A6:A7"/>
  </mergeCells>
  <pageMargins left="0.7" right="0.7" top="0.75" bottom="0.75" header="0.3" footer="0.3"/>
  <pageSetup paperSize="9" orientation="portrait" horizontalDpi="4294967295" verticalDpi="4294967295"/>
  <headerFooter differentOddEven="1"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F75D6-2E5B-4472-B6BD-4DE6934855E1}">
  <dimension ref="A1:I10"/>
  <sheetViews>
    <sheetView rightToLeft="1" workbookViewId="0">
      <selection activeCell="A24" sqref="A24"/>
    </sheetView>
  </sheetViews>
  <sheetFormatPr defaultColWidth="14.42578125" defaultRowHeight="15.75" x14ac:dyDescent="0.45"/>
  <cols>
    <col min="1" max="1" width="13" style="56" customWidth="1"/>
    <col min="2" max="2" width="14" style="56" customWidth="1"/>
    <col min="3" max="5" width="13" style="56" customWidth="1"/>
    <col min="6" max="6" width="14" style="56" customWidth="1"/>
    <col min="7" max="9" width="13" style="56" customWidth="1"/>
    <col min="10" max="10" width="14.42578125" style="56" customWidth="1"/>
    <col min="11" max="16384" width="14.42578125" style="56"/>
  </cols>
  <sheetData>
    <row r="1" spans="1:9" x14ac:dyDescent="0.45">
      <c r="A1" s="1" t="s">
        <v>1</v>
      </c>
      <c r="B1" s="1"/>
      <c r="C1" s="1"/>
      <c r="D1" s="1"/>
      <c r="E1" s="1"/>
      <c r="F1" s="1"/>
      <c r="G1" s="1"/>
      <c r="H1" s="1"/>
      <c r="I1" s="1"/>
    </row>
    <row r="2" spans="1:9" x14ac:dyDescent="0.45">
      <c r="A2" s="1" t="s">
        <v>6</v>
      </c>
      <c r="B2" s="1"/>
      <c r="C2" s="1"/>
      <c r="D2" s="1"/>
      <c r="E2" s="1"/>
      <c r="F2" s="1"/>
      <c r="G2" s="1"/>
      <c r="H2" s="1"/>
      <c r="I2" s="1"/>
    </row>
    <row r="3" spans="1:9" x14ac:dyDescent="0.45">
      <c r="A3" s="1" t="s">
        <v>7</v>
      </c>
      <c r="B3" s="1"/>
      <c r="C3" s="1"/>
      <c r="D3" s="1"/>
      <c r="E3" s="1"/>
      <c r="F3" s="1"/>
      <c r="G3" s="1"/>
      <c r="H3" s="1"/>
      <c r="I3" s="1"/>
    </row>
    <row r="4" spans="1:9" s="101" customFormat="1" ht="16.149999999999999" customHeight="1" x14ac:dyDescent="0.45">
      <c r="A4" s="3" t="s">
        <v>33</v>
      </c>
      <c r="B4" s="3"/>
      <c r="C4" s="3"/>
      <c r="D4" s="3"/>
      <c r="E4" s="3"/>
    </row>
    <row r="5" spans="1:9" ht="18" x14ac:dyDescent="0.45">
      <c r="A5" s="102"/>
      <c r="B5" s="103"/>
      <c r="C5" s="103"/>
      <c r="D5" s="103"/>
      <c r="E5" s="103"/>
      <c r="F5" s="41"/>
      <c r="G5" s="41"/>
      <c r="H5" s="41"/>
      <c r="I5" s="41"/>
    </row>
    <row r="6" spans="1:9" x14ac:dyDescent="0.45">
      <c r="A6" s="102"/>
      <c r="B6" s="104" t="s">
        <v>10</v>
      </c>
      <c r="C6" s="104"/>
      <c r="D6" s="104"/>
      <c r="E6" s="104"/>
      <c r="F6" s="104" t="s">
        <v>12</v>
      </c>
      <c r="G6" s="104"/>
      <c r="H6" s="104"/>
      <c r="I6" s="104"/>
    </row>
    <row r="7" spans="1:9" x14ac:dyDescent="0.45">
      <c r="A7" s="105" t="s">
        <v>34</v>
      </c>
      <c r="B7" s="105" t="s">
        <v>35</v>
      </c>
      <c r="C7" s="105" t="s">
        <v>36</v>
      </c>
      <c r="D7" s="105" t="s">
        <v>37</v>
      </c>
      <c r="E7" s="105" t="s">
        <v>38</v>
      </c>
      <c r="F7" s="105" t="s">
        <v>35</v>
      </c>
      <c r="G7" s="105" t="s">
        <v>36</v>
      </c>
      <c r="H7" s="105" t="s">
        <v>37</v>
      </c>
      <c r="I7" s="105" t="s">
        <v>38</v>
      </c>
    </row>
    <row r="8" spans="1:9" ht="23.1" customHeight="1" x14ac:dyDescent="0.45">
      <c r="A8" s="12" t="s">
        <v>31</v>
      </c>
      <c r="B8" s="14">
        <v>0</v>
      </c>
      <c r="C8" s="13">
        <v>0</v>
      </c>
      <c r="D8" s="57"/>
      <c r="E8" s="13">
        <v>0</v>
      </c>
      <c r="F8" s="14">
        <v>0</v>
      </c>
      <c r="G8" s="13">
        <v>0</v>
      </c>
      <c r="H8" s="57"/>
      <c r="I8" s="13">
        <v>0</v>
      </c>
    </row>
    <row r="9" spans="1:9" ht="23.1" customHeight="1" x14ac:dyDescent="0.45">
      <c r="A9" s="12" t="s">
        <v>32</v>
      </c>
      <c r="B9" s="46"/>
      <c r="C9" s="32"/>
      <c r="D9" s="106"/>
      <c r="E9" s="32"/>
      <c r="F9" s="46"/>
      <c r="G9" s="32"/>
      <c r="H9" s="106"/>
      <c r="I9" s="32"/>
    </row>
    <row r="10" spans="1:9" x14ac:dyDescent="0.45">
      <c r="A10" s="72"/>
      <c r="B10" s="4"/>
      <c r="C10" s="4"/>
      <c r="D10" s="4"/>
      <c r="E10" s="4"/>
      <c r="F10" s="4"/>
      <c r="G10" s="4"/>
      <c r="H10" s="4"/>
      <c r="I10" s="4"/>
    </row>
  </sheetData>
  <mergeCells count="6">
    <mergeCell ref="A1:I1"/>
    <mergeCell ref="A2:I2"/>
    <mergeCell ref="A3:I3"/>
    <mergeCell ref="B6:E6"/>
    <mergeCell ref="F6:I6"/>
    <mergeCell ref="A4:E4"/>
  </mergeCells>
  <pageMargins left="0.7" right="0.7" top="0.75" bottom="0.75" header="0.3" footer="0.3"/>
  <pageSetup paperSize="9"/>
  <headerFooter differentOddEven="1" differentFirst="1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24"/>
  <sheetViews>
    <sheetView rightToLeft="1" topLeftCell="B1" zoomScaleNormal="100" zoomScaleSheetLayoutView="106" workbookViewId="0">
      <selection activeCell="X1" sqref="X1:X1048576"/>
    </sheetView>
  </sheetViews>
  <sheetFormatPr defaultColWidth="9" defaultRowHeight="15.75" x14ac:dyDescent="0.4"/>
  <cols>
    <col min="1" max="1" width="28.7109375" style="56" bestFit="1" customWidth="1"/>
    <col min="2" max="2" width="5.140625" style="56" customWidth="1"/>
    <col min="3" max="3" width="8.140625" style="56" customWidth="1"/>
    <col min="4" max="6" width="13" style="56" customWidth="1"/>
    <col min="7" max="7" width="8.7109375" style="56" bestFit="1" customWidth="1"/>
    <col min="8" max="8" width="13" style="56" customWidth="1"/>
    <col min="9" max="10" width="17.28515625" style="56" customWidth="1"/>
    <col min="11" max="11" width="9.42578125" style="56" customWidth="1"/>
    <col min="12" max="12" width="15.85546875" style="56" customWidth="1"/>
    <col min="13" max="13" width="7.28515625" style="56" customWidth="1"/>
    <col min="14" max="14" width="6.7109375" style="56" customWidth="1"/>
    <col min="15" max="15" width="6" style="56" bestFit="1" customWidth="1"/>
    <col min="16" max="16" width="11.5703125" style="56" bestFit="1" customWidth="1"/>
    <col min="17" max="18" width="13.42578125" style="56" bestFit="1" customWidth="1"/>
    <col min="19" max="19" width="12.85546875" style="56" bestFit="1" customWidth="1"/>
    <col min="20" max="20" width="9" style="100" customWidth="1"/>
    <col min="21" max="23" width="9" style="100"/>
    <col min="24" max="24" width="14.85546875" style="155" bestFit="1" customWidth="1"/>
    <col min="25" max="16384" width="9" style="100"/>
  </cols>
  <sheetData>
    <row r="1" spans="1:24" ht="21" x14ac:dyDescent="0.4">
      <c r="A1" s="38" t="s">
        <v>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24" ht="21" x14ac:dyDescent="0.4">
      <c r="A2" s="38" t="s">
        <v>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X2" s="156">
        <v>31313839530494</v>
      </c>
    </row>
    <row r="3" spans="1:24" ht="21" x14ac:dyDescent="0.4">
      <c r="A3" s="38" t="s">
        <v>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</row>
    <row r="4" spans="1:24" ht="18.75" x14ac:dyDescent="0.4">
      <c r="A4" s="40" t="s">
        <v>39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6" spans="1:24" ht="18" customHeight="1" x14ac:dyDescent="0.4">
      <c r="A6" s="5" t="s">
        <v>40</v>
      </c>
      <c r="B6" s="5"/>
      <c r="C6" s="5"/>
      <c r="D6" s="5"/>
      <c r="E6" s="5"/>
      <c r="F6" s="5"/>
      <c r="G6" s="5"/>
      <c r="H6" s="5" t="s">
        <v>10</v>
      </c>
      <c r="I6" s="5"/>
      <c r="J6" s="5"/>
      <c r="K6" s="6" t="s">
        <v>11</v>
      </c>
      <c r="L6" s="6"/>
      <c r="M6" s="6"/>
      <c r="N6" s="6"/>
      <c r="O6" s="5" t="s">
        <v>12</v>
      </c>
      <c r="P6" s="5"/>
      <c r="Q6" s="5"/>
      <c r="R6" s="5"/>
      <c r="S6" s="5"/>
    </row>
    <row r="7" spans="1:24" s="131" customFormat="1" ht="26.25" customHeight="1" x14ac:dyDescent="0.4">
      <c r="A7" s="75" t="s">
        <v>41</v>
      </c>
      <c r="B7" s="76" t="s">
        <v>42</v>
      </c>
      <c r="C7" s="77" t="s">
        <v>43</v>
      </c>
      <c r="D7" s="78" t="s">
        <v>44</v>
      </c>
      <c r="E7" s="76" t="s">
        <v>45</v>
      </c>
      <c r="F7" s="77" t="s">
        <v>46</v>
      </c>
      <c r="G7" s="77" t="s">
        <v>47</v>
      </c>
      <c r="H7" s="78" t="s">
        <v>14</v>
      </c>
      <c r="I7" s="78" t="s">
        <v>15</v>
      </c>
      <c r="J7" s="78" t="s">
        <v>16</v>
      </c>
      <c r="K7" s="77" t="s">
        <v>17</v>
      </c>
      <c r="L7" s="77"/>
      <c r="M7" s="77" t="s">
        <v>18</v>
      </c>
      <c r="N7" s="77"/>
      <c r="O7" s="78" t="s">
        <v>14</v>
      </c>
      <c r="P7" s="78" t="s">
        <v>48</v>
      </c>
      <c r="Q7" s="78" t="s">
        <v>15</v>
      </c>
      <c r="R7" s="78" t="s">
        <v>16</v>
      </c>
      <c r="S7" s="78" t="s">
        <v>49</v>
      </c>
      <c r="X7" s="157"/>
    </row>
    <row r="8" spans="1:24" s="133" customFormat="1" ht="40.5" customHeight="1" x14ac:dyDescent="0.45">
      <c r="A8" s="73"/>
      <c r="B8" s="79"/>
      <c r="C8" s="79"/>
      <c r="D8" s="73"/>
      <c r="E8" s="79"/>
      <c r="F8" s="79"/>
      <c r="G8" s="79"/>
      <c r="H8" s="73"/>
      <c r="I8" s="73"/>
      <c r="J8" s="73"/>
      <c r="K8" s="132" t="s">
        <v>14</v>
      </c>
      <c r="L8" s="132" t="s">
        <v>21</v>
      </c>
      <c r="M8" s="132" t="s">
        <v>14</v>
      </c>
      <c r="N8" s="132" t="s">
        <v>22</v>
      </c>
      <c r="O8" s="73"/>
      <c r="P8" s="73"/>
      <c r="Q8" s="73"/>
      <c r="R8" s="73"/>
      <c r="S8" s="73"/>
      <c r="X8" s="158"/>
    </row>
    <row r="9" spans="1:24" ht="23.1" customHeight="1" x14ac:dyDescent="0.4">
      <c r="A9" s="115" t="s">
        <v>50</v>
      </c>
      <c r="B9" s="124" t="s">
        <v>51</v>
      </c>
      <c r="C9" s="124" t="s">
        <v>51</v>
      </c>
      <c r="D9" s="125" t="s">
        <v>52</v>
      </c>
      <c r="E9" s="125" t="s">
        <v>53</v>
      </c>
      <c r="F9" s="116">
        <v>1000000</v>
      </c>
      <c r="G9" s="117">
        <v>0.23</v>
      </c>
      <c r="H9" s="116">
        <v>25000</v>
      </c>
      <c r="I9" s="116">
        <v>25003625000</v>
      </c>
      <c r="J9" s="116">
        <v>26996085000</v>
      </c>
      <c r="K9" s="116">
        <v>0</v>
      </c>
      <c r="L9" s="116">
        <v>0</v>
      </c>
      <c r="M9" s="116">
        <v>0</v>
      </c>
      <c r="N9" s="116">
        <v>0</v>
      </c>
      <c r="O9" s="116">
        <v>25000</v>
      </c>
      <c r="P9" s="116">
        <v>1080000</v>
      </c>
      <c r="Q9" s="116">
        <v>25003625000</v>
      </c>
      <c r="R9" s="116">
        <v>26996085000</v>
      </c>
      <c r="S9" s="117">
        <f>R9/$X$2</f>
        <v>8.6211353844713645E-4</v>
      </c>
    </row>
    <row r="10" spans="1:24" ht="23.1" customHeight="1" x14ac:dyDescent="0.4">
      <c r="A10" s="118" t="s">
        <v>54</v>
      </c>
      <c r="B10" s="127" t="s">
        <v>51</v>
      </c>
      <c r="C10" s="127" t="s">
        <v>51</v>
      </c>
      <c r="D10" s="128" t="s">
        <v>52</v>
      </c>
      <c r="E10" s="128" t="s">
        <v>53</v>
      </c>
      <c r="F10" s="119">
        <v>1000000</v>
      </c>
      <c r="G10" s="120">
        <v>0.23</v>
      </c>
      <c r="H10" s="119">
        <v>50000</v>
      </c>
      <c r="I10" s="119">
        <v>50007250000</v>
      </c>
      <c r="J10" s="119">
        <v>51487533225</v>
      </c>
      <c r="K10" s="119">
        <v>0</v>
      </c>
      <c r="L10" s="119">
        <v>0</v>
      </c>
      <c r="M10" s="119">
        <v>0</v>
      </c>
      <c r="N10" s="119">
        <v>0</v>
      </c>
      <c r="O10" s="119">
        <v>50000</v>
      </c>
      <c r="P10" s="119">
        <v>1029900</v>
      </c>
      <c r="Q10" s="119">
        <v>50007250000</v>
      </c>
      <c r="R10" s="119">
        <v>51487533225</v>
      </c>
      <c r="S10" s="117">
        <f t="shared" ref="S10:S23" si="0">R10/$X$2</f>
        <v>1.6442420986050108E-3</v>
      </c>
    </row>
    <row r="11" spans="1:24" ht="23.1" customHeight="1" x14ac:dyDescent="0.4">
      <c r="A11" s="118" t="s">
        <v>55</v>
      </c>
      <c r="B11" s="127" t="s">
        <v>51</v>
      </c>
      <c r="C11" s="127" t="s">
        <v>51</v>
      </c>
      <c r="D11" s="128" t="s">
        <v>56</v>
      </c>
      <c r="E11" s="128" t="s">
        <v>57</v>
      </c>
      <c r="F11" s="119">
        <v>1000000</v>
      </c>
      <c r="G11" s="120">
        <v>0.23</v>
      </c>
      <c r="H11" s="119">
        <v>120000</v>
      </c>
      <c r="I11" s="119">
        <v>120013000000</v>
      </c>
      <c r="J11" s="119">
        <v>129581208000</v>
      </c>
      <c r="K11" s="119">
        <v>0</v>
      </c>
      <c r="L11" s="119">
        <v>0</v>
      </c>
      <c r="M11" s="119">
        <v>0</v>
      </c>
      <c r="N11" s="119">
        <v>0</v>
      </c>
      <c r="O11" s="119">
        <v>120000</v>
      </c>
      <c r="P11" s="119">
        <v>1080000</v>
      </c>
      <c r="Q11" s="119">
        <v>120013000000</v>
      </c>
      <c r="R11" s="119">
        <v>129581208000</v>
      </c>
      <c r="S11" s="117">
        <f t="shared" si="0"/>
        <v>4.1381449845462551E-3</v>
      </c>
    </row>
    <row r="12" spans="1:24" ht="23.1" customHeight="1" x14ac:dyDescent="0.4">
      <c r="A12" s="118" t="s">
        <v>58</v>
      </c>
      <c r="B12" s="127" t="s">
        <v>51</v>
      </c>
      <c r="C12" s="127" t="s">
        <v>51</v>
      </c>
      <c r="D12" s="128" t="s">
        <v>59</v>
      </c>
      <c r="E12" s="128" t="s">
        <v>60</v>
      </c>
      <c r="F12" s="119">
        <v>1000000</v>
      </c>
      <c r="G12" s="120">
        <v>0.23</v>
      </c>
      <c r="H12" s="119">
        <v>200000</v>
      </c>
      <c r="I12" s="119">
        <v>200015000000</v>
      </c>
      <c r="J12" s="119">
        <v>213968970000</v>
      </c>
      <c r="K12" s="119">
        <v>0</v>
      </c>
      <c r="L12" s="119">
        <v>0</v>
      </c>
      <c r="M12" s="119">
        <v>0</v>
      </c>
      <c r="N12" s="119">
        <v>0</v>
      </c>
      <c r="O12" s="119">
        <v>200000</v>
      </c>
      <c r="P12" s="119">
        <v>1070000</v>
      </c>
      <c r="Q12" s="119">
        <v>200015000000</v>
      </c>
      <c r="R12" s="119">
        <v>213968970000</v>
      </c>
      <c r="S12" s="117">
        <f>R12/$X$2</f>
        <v>6.8330480454698965E-3</v>
      </c>
    </row>
    <row r="13" spans="1:24" ht="23.1" customHeight="1" x14ac:dyDescent="0.4">
      <c r="A13" s="118" t="s">
        <v>61</v>
      </c>
      <c r="B13" s="127" t="s">
        <v>51</v>
      </c>
      <c r="C13" s="127" t="s">
        <v>51</v>
      </c>
      <c r="D13" s="128" t="s">
        <v>62</v>
      </c>
      <c r="E13" s="128" t="s">
        <v>63</v>
      </c>
      <c r="F13" s="119">
        <v>1000000</v>
      </c>
      <c r="G13" s="120">
        <v>0.23</v>
      </c>
      <c r="H13" s="119">
        <v>267933</v>
      </c>
      <c r="I13" s="119">
        <v>268783117752</v>
      </c>
      <c r="J13" s="119">
        <v>289727522919</v>
      </c>
      <c r="K13" s="119">
        <v>0</v>
      </c>
      <c r="L13" s="119">
        <v>0</v>
      </c>
      <c r="M13" s="119">
        <v>0</v>
      </c>
      <c r="N13" s="119">
        <v>0</v>
      </c>
      <c r="O13" s="119">
        <v>267933</v>
      </c>
      <c r="P13" s="119">
        <v>1081500</v>
      </c>
      <c r="Q13" s="119">
        <v>268783117752</v>
      </c>
      <c r="R13" s="119">
        <v>289727522919</v>
      </c>
      <c r="S13" s="117">
        <f t="shared" si="0"/>
        <v>9.2523793716467739E-3</v>
      </c>
    </row>
    <row r="14" spans="1:24" ht="23.1" customHeight="1" x14ac:dyDescent="0.4">
      <c r="A14" s="118" t="s">
        <v>64</v>
      </c>
      <c r="B14" s="127" t="s">
        <v>51</v>
      </c>
      <c r="C14" s="127" t="s">
        <v>51</v>
      </c>
      <c r="D14" s="128" t="s">
        <v>65</v>
      </c>
      <c r="E14" s="128" t="s">
        <v>66</v>
      </c>
      <c r="F14" s="119">
        <v>1000000</v>
      </c>
      <c r="G14" s="120">
        <v>0.23</v>
      </c>
      <c r="H14" s="119">
        <v>60000</v>
      </c>
      <c r="I14" s="119">
        <v>60841820785</v>
      </c>
      <c r="J14" s="119">
        <v>64880590950</v>
      </c>
      <c r="K14" s="119">
        <v>0</v>
      </c>
      <c r="L14" s="119">
        <v>0</v>
      </c>
      <c r="M14" s="119">
        <v>0</v>
      </c>
      <c r="N14" s="119">
        <v>0</v>
      </c>
      <c r="O14" s="119">
        <v>60000</v>
      </c>
      <c r="P14" s="119">
        <v>1081500</v>
      </c>
      <c r="Q14" s="119">
        <v>60841820785</v>
      </c>
      <c r="R14" s="119">
        <v>64880590950</v>
      </c>
      <c r="S14" s="117">
        <f t="shared" si="0"/>
        <v>2.0719462040679512E-3</v>
      </c>
    </row>
    <row r="15" spans="1:24" ht="23.1" customHeight="1" x14ac:dyDescent="0.4">
      <c r="A15" s="118" t="s">
        <v>67</v>
      </c>
      <c r="B15" s="127" t="s">
        <v>51</v>
      </c>
      <c r="C15" s="127" t="s">
        <v>51</v>
      </c>
      <c r="D15" s="128" t="s">
        <v>68</v>
      </c>
      <c r="E15" s="128" t="s">
        <v>69</v>
      </c>
      <c r="F15" s="119">
        <v>1000000</v>
      </c>
      <c r="G15" s="120">
        <v>0.26</v>
      </c>
      <c r="H15" s="119">
        <v>100000</v>
      </c>
      <c r="I15" s="119">
        <v>100004500000</v>
      </c>
      <c r="J15" s="119">
        <v>106984485000</v>
      </c>
      <c r="K15" s="119">
        <v>0</v>
      </c>
      <c r="L15" s="119">
        <v>0</v>
      </c>
      <c r="M15" s="119">
        <v>0</v>
      </c>
      <c r="N15" s="119">
        <v>0</v>
      </c>
      <c r="O15" s="119">
        <v>100000</v>
      </c>
      <c r="P15" s="119">
        <v>1070000</v>
      </c>
      <c r="Q15" s="119">
        <v>100004500000</v>
      </c>
      <c r="R15" s="119">
        <v>106984485000</v>
      </c>
      <c r="S15" s="117">
        <f t="shared" si="0"/>
        <v>3.4165240227349482E-3</v>
      </c>
    </row>
    <row r="16" spans="1:24" ht="23.1" customHeight="1" x14ac:dyDescent="0.4">
      <c r="A16" s="118" t="s">
        <v>70</v>
      </c>
      <c r="B16" s="127" t="s">
        <v>51</v>
      </c>
      <c r="C16" s="127" t="s">
        <v>51</v>
      </c>
      <c r="D16" s="128" t="s">
        <v>71</v>
      </c>
      <c r="E16" s="128" t="s">
        <v>72</v>
      </c>
      <c r="F16" s="119">
        <v>1000000</v>
      </c>
      <c r="G16" s="120">
        <v>0.23</v>
      </c>
      <c r="H16" s="119">
        <v>160000</v>
      </c>
      <c r="I16" s="119">
        <v>160014000000</v>
      </c>
      <c r="J16" s="119">
        <v>172774944000</v>
      </c>
      <c r="K16" s="119">
        <v>0</v>
      </c>
      <c r="L16" s="119">
        <v>0</v>
      </c>
      <c r="M16" s="119">
        <v>0</v>
      </c>
      <c r="N16" s="119">
        <v>0</v>
      </c>
      <c r="O16" s="119">
        <v>160000</v>
      </c>
      <c r="P16" s="119">
        <v>1080000</v>
      </c>
      <c r="Q16" s="119">
        <v>160014000000</v>
      </c>
      <c r="R16" s="119">
        <v>172774944000</v>
      </c>
      <c r="S16" s="117">
        <f t="shared" si="0"/>
        <v>5.5175266460616729E-3</v>
      </c>
    </row>
    <row r="17" spans="1:19" ht="23.1" customHeight="1" x14ac:dyDescent="0.4">
      <c r="A17" s="118" t="s">
        <v>73</v>
      </c>
      <c r="B17" s="127" t="s">
        <v>51</v>
      </c>
      <c r="C17" s="127" t="s">
        <v>51</v>
      </c>
      <c r="D17" s="128" t="s">
        <v>74</v>
      </c>
      <c r="E17" s="128" t="s">
        <v>75</v>
      </c>
      <c r="F17" s="119">
        <v>1000000</v>
      </c>
      <c r="G17" s="120">
        <v>0.23</v>
      </c>
      <c r="H17" s="119">
        <v>50000</v>
      </c>
      <c r="I17" s="119">
        <v>50007250000</v>
      </c>
      <c r="J17" s="119">
        <v>50000000000</v>
      </c>
      <c r="K17" s="119">
        <v>0</v>
      </c>
      <c r="L17" s="119">
        <v>0</v>
      </c>
      <c r="M17" s="119">
        <v>0</v>
      </c>
      <c r="N17" s="119">
        <v>0</v>
      </c>
      <c r="O17" s="119">
        <v>50000</v>
      </c>
      <c r="P17" s="119">
        <v>1000145</v>
      </c>
      <c r="Q17" s="119">
        <v>50007250000</v>
      </c>
      <c r="R17" s="119">
        <v>50000000000</v>
      </c>
      <c r="S17" s="117">
        <f t="shared" si="0"/>
        <v>1.5967380797014389E-3</v>
      </c>
    </row>
    <row r="18" spans="1:19" ht="23.1" customHeight="1" x14ac:dyDescent="0.4">
      <c r="A18" s="118" t="s">
        <v>76</v>
      </c>
      <c r="B18" s="127" t="s">
        <v>51</v>
      </c>
      <c r="C18" s="127" t="s">
        <v>51</v>
      </c>
      <c r="D18" s="128" t="s">
        <v>77</v>
      </c>
      <c r="E18" s="128" t="s">
        <v>78</v>
      </c>
      <c r="F18" s="119">
        <v>1000000</v>
      </c>
      <c r="G18" s="120">
        <v>0.23</v>
      </c>
      <c r="H18" s="119">
        <v>40000</v>
      </c>
      <c r="I18" s="119">
        <v>40005800000</v>
      </c>
      <c r="J18" s="119">
        <v>39994200000</v>
      </c>
      <c r="K18" s="119">
        <v>0</v>
      </c>
      <c r="L18" s="119">
        <v>0</v>
      </c>
      <c r="M18" s="119">
        <v>0</v>
      </c>
      <c r="N18" s="119">
        <v>0</v>
      </c>
      <c r="O18" s="119">
        <v>40000</v>
      </c>
      <c r="P18" s="119">
        <v>1000000</v>
      </c>
      <c r="Q18" s="119">
        <v>40005800000</v>
      </c>
      <c r="R18" s="119">
        <v>39994200000</v>
      </c>
      <c r="S18" s="117">
        <f t="shared" si="0"/>
        <v>1.2772052421439058E-3</v>
      </c>
    </row>
    <row r="19" spans="1:19" ht="23.1" customHeight="1" x14ac:dyDescent="0.4">
      <c r="A19" s="118" t="s">
        <v>79</v>
      </c>
      <c r="B19" s="127" t="s">
        <v>51</v>
      </c>
      <c r="C19" s="127" t="s">
        <v>51</v>
      </c>
      <c r="D19" s="128" t="s">
        <v>80</v>
      </c>
      <c r="E19" s="128" t="s">
        <v>81</v>
      </c>
      <c r="F19" s="119">
        <v>1000000</v>
      </c>
      <c r="G19" s="120">
        <v>0.23</v>
      </c>
      <c r="H19" s="119">
        <v>30000</v>
      </c>
      <c r="I19" s="119">
        <v>30004350000</v>
      </c>
      <c r="J19" s="119">
        <v>29995650000</v>
      </c>
      <c r="K19" s="119">
        <v>0</v>
      </c>
      <c r="L19" s="119">
        <v>0</v>
      </c>
      <c r="M19" s="119">
        <v>0</v>
      </c>
      <c r="N19" s="119">
        <v>0</v>
      </c>
      <c r="O19" s="119">
        <v>30000</v>
      </c>
      <c r="P19" s="119">
        <v>1000000</v>
      </c>
      <c r="Q19" s="119">
        <v>30004350000</v>
      </c>
      <c r="R19" s="119">
        <v>29995650000</v>
      </c>
      <c r="S19" s="117">
        <f t="shared" si="0"/>
        <v>9.5790393160792933E-4</v>
      </c>
    </row>
    <row r="20" spans="1:19" ht="23.1" customHeight="1" x14ac:dyDescent="0.4">
      <c r="A20" s="118" t="s">
        <v>82</v>
      </c>
      <c r="B20" s="127" t="s">
        <v>51</v>
      </c>
      <c r="C20" s="127" t="s">
        <v>51</v>
      </c>
      <c r="D20" s="128" t="s">
        <v>83</v>
      </c>
      <c r="E20" s="128" t="s">
        <v>84</v>
      </c>
      <c r="F20" s="119">
        <v>1000000</v>
      </c>
      <c r="G20" s="120">
        <v>0.23</v>
      </c>
      <c r="H20" s="119">
        <v>280000</v>
      </c>
      <c r="I20" s="119">
        <v>280015400000</v>
      </c>
      <c r="J20" s="119">
        <v>279959400000</v>
      </c>
      <c r="K20" s="119">
        <v>0</v>
      </c>
      <c r="L20" s="119">
        <v>0</v>
      </c>
      <c r="M20" s="119">
        <v>0</v>
      </c>
      <c r="N20" s="119">
        <v>0</v>
      </c>
      <c r="O20" s="119">
        <v>280000</v>
      </c>
      <c r="P20" s="119">
        <v>1000000</v>
      </c>
      <c r="Q20" s="119">
        <v>280015400000</v>
      </c>
      <c r="R20" s="119">
        <v>279959400000</v>
      </c>
      <c r="S20" s="117">
        <f t="shared" si="0"/>
        <v>8.9404366950073411E-3</v>
      </c>
    </row>
    <row r="21" spans="1:19" ht="23.1" customHeight="1" x14ac:dyDescent="0.4">
      <c r="A21" s="118" t="s">
        <v>85</v>
      </c>
      <c r="B21" s="127" t="s">
        <v>51</v>
      </c>
      <c r="C21" s="127" t="s">
        <v>51</v>
      </c>
      <c r="D21" s="128" t="s">
        <v>86</v>
      </c>
      <c r="E21" s="128" t="s">
        <v>87</v>
      </c>
      <c r="F21" s="119">
        <v>1000000</v>
      </c>
      <c r="G21" s="120">
        <v>0.23</v>
      </c>
      <c r="H21" s="119">
        <v>196000</v>
      </c>
      <c r="I21" s="119">
        <v>196024900000</v>
      </c>
      <c r="J21" s="119">
        <v>195971580000</v>
      </c>
      <c r="K21" s="119">
        <v>0</v>
      </c>
      <c r="L21" s="119">
        <v>0</v>
      </c>
      <c r="M21" s="119">
        <v>0</v>
      </c>
      <c r="N21" s="119">
        <v>0</v>
      </c>
      <c r="O21" s="119">
        <v>196000</v>
      </c>
      <c r="P21" s="119">
        <v>1000000</v>
      </c>
      <c r="Q21" s="119">
        <v>196024900000</v>
      </c>
      <c r="R21" s="119">
        <v>195971580000</v>
      </c>
      <c r="S21" s="117">
        <f t="shared" si="0"/>
        <v>6.2583056865051388E-3</v>
      </c>
    </row>
    <row r="22" spans="1:19" ht="23.1" customHeight="1" x14ac:dyDescent="0.4">
      <c r="A22" s="118" t="s">
        <v>88</v>
      </c>
      <c r="B22" s="127" t="s">
        <v>51</v>
      </c>
      <c r="C22" s="127" t="s">
        <v>51</v>
      </c>
      <c r="D22" s="128" t="s">
        <v>89</v>
      </c>
      <c r="E22" s="128" t="s">
        <v>90</v>
      </c>
      <c r="F22" s="119">
        <v>1000000</v>
      </c>
      <c r="G22" s="120">
        <v>0.26</v>
      </c>
      <c r="H22" s="119">
        <v>0</v>
      </c>
      <c r="I22" s="119">
        <v>0</v>
      </c>
      <c r="J22" s="119">
        <v>0</v>
      </c>
      <c r="K22" s="119">
        <v>300000</v>
      </c>
      <c r="L22" s="119">
        <v>300037499994</v>
      </c>
      <c r="M22" s="119">
        <v>0</v>
      </c>
      <c r="N22" s="119">
        <v>0</v>
      </c>
      <c r="O22" s="119">
        <v>300000</v>
      </c>
      <c r="P22" s="119">
        <v>1000000</v>
      </c>
      <c r="Q22" s="119">
        <v>300037499994</v>
      </c>
      <c r="R22" s="119">
        <v>299956500000</v>
      </c>
      <c r="S22" s="117">
        <f t="shared" si="0"/>
        <v>9.5790393160792939E-3</v>
      </c>
    </row>
    <row r="23" spans="1:19" ht="23.1" customHeight="1" x14ac:dyDescent="0.4">
      <c r="A23" s="121" t="s">
        <v>31</v>
      </c>
      <c r="B23" s="121"/>
      <c r="C23" s="121"/>
      <c r="D23" s="134"/>
      <c r="E23" s="134"/>
      <c r="F23" s="122"/>
      <c r="G23" s="123">
        <v>0</v>
      </c>
      <c r="H23" s="122"/>
      <c r="I23" s="122">
        <f>SUM(I9:I22)</f>
        <v>1580740013537</v>
      </c>
      <c r="J23" s="135">
        <f>SUM(J9:J22)</f>
        <v>1652322169094</v>
      </c>
      <c r="K23" s="122"/>
      <c r="L23" s="122">
        <f>SUM(L9:L22)</f>
        <v>300037499994</v>
      </c>
      <c r="M23" s="122"/>
      <c r="N23" s="122">
        <v>0</v>
      </c>
      <c r="O23" s="122"/>
      <c r="P23" s="122"/>
      <c r="Q23" s="122">
        <f>SUM(Q9:Q22)</f>
        <v>1880777513531</v>
      </c>
      <c r="R23" s="122">
        <f>SUM(R9:R22)</f>
        <v>1952278669094</v>
      </c>
      <c r="S23" s="123">
        <f t="shared" si="0"/>
        <v>6.2345553862624692E-2</v>
      </c>
    </row>
    <row r="24" spans="1:19" ht="23.1" customHeight="1" x14ac:dyDescent="0.4">
      <c r="A24" s="31" t="s">
        <v>32</v>
      </c>
      <c r="B24" s="31"/>
      <c r="C24" s="31"/>
      <c r="D24" s="58"/>
      <c r="E24" s="58"/>
      <c r="F24" s="32"/>
      <c r="G24" s="32"/>
      <c r="H24" s="46"/>
      <c r="I24" s="32"/>
      <c r="J24" s="32"/>
      <c r="K24" s="46"/>
      <c r="L24" s="32"/>
      <c r="M24" s="46"/>
      <c r="N24" s="32"/>
      <c r="O24" s="46"/>
      <c r="P24" s="32"/>
      <c r="Q24" s="32"/>
      <c r="R24" s="32"/>
      <c r="S24" s="32"/>
    </row>
  </sheetData>
  <mergeCells count="25">
    <mergeCell ref="A1:S1"/>
    <mergeCell ref="A2:S2"/>
    <mergeCell ref="A3:S3"/>
    <mergeCell ref="A4:S4"/>
    <mergeCell ref="K6:N6"/>
    <mergeCell ref="O6:S6"/>
    <mergeCell ref="K7:L7"/>
    <mergeCell ref="M7:N7"/>
    <mergeCell ref="H6:J6"/>
    <mergeCell ref="A6:G6"/>
    <mergeCell ref="J7:J8"/>
    <mergeCell ref="B7:B8"/>
    <mergeCell ref="C7:C8"/>
    <mergeCell ref="F7:F8"/>
    <mergeCell ref="G7:G8"/>
    <mergeCell ref="E7:E8"/>
    <mergeCell ref="D7:D8"/>
    <mergeCell ref="A7:A8"/>
    <mergeCell ref="H7:H8"/>
    <mergeCell ref="I7:I8"/>
    <mergeCell ref="R7:R8"/>
    <mergeCell ref="S7:S8"/>
    <mergeCell ref="O7:O8"/>
    <mergeCell ref="Q7:Q8"/>
    <mergeCell ref="P7:P8"/>
  </mergeCells>
  <pageMargins left="0.7" right="0.7" top="0.75" bottom="0.75" header="0.3" footer="0.3"/>
  <pageSetup paperSize="9" scale="76" orientation="landscape" horizontalDpi="4294967295" verticalDpi="4294967295"/>
  <headerFooter differentOddEven="1" differentFirs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00BF3-5ECA-4BEC-83EE-E4D6CEE10D08}">
  <dimension ref="A1:R25"/>
  <sheetViews>
    <sheetView rightToLeft="1" zoomScaleNormal="100" zoomScaleSheetLayoutView="106" workbookViewId="0">
      <selection activeCell="R1" sqref="R1:R1048576"/>
    </sheetView>
  </sheetViews>
  <sheetFormatPr defaultColWidth="9" defaultRowHeight="15.75" x14ac:dyDescent="0.4"/>
  <cols>
    <col min="1" max="1" width="26.140625" style="15" bestFit="1" customWidth="1"/>
    <col min="2" max="2" width="13" style="15" customWidth="1"/>
    <col min="3" max="4" width="17.28515625" style="15" customWidth="1"/>
    <col min="5" max="5" width="14.28515625" style="15" customWidth="1"/>
    <col min="6" max="6" width="19.28515625" style="15" customWidth="1"/>
    <col min="7" max="7" width="14.28515625" style="15" customWidth="1"/>
    <col min="8" max="8" width="19.28515625" style="15" customWidth="1"/>
    <col min="9" max="10" width="13" style="15" customWidth="1"/>
    <col min="11" max="12" width="17.28515625" style="15" customWidth="1"/>
    <col min="13" max="13" width="13" style="15" customWidth="1"/>
    <col min="14" max="14" width="9" style="2" customWidth="1"/>
    <col min="15" max="17" width="9" style="2"/>
    <col min="18" max="18" width="14.85546875" style="153" bestFit="1" customWidth="1"/>
    <col min="19" max="16384" width="9" style="2"/>
  </cols>
  <sheetData>
    <row r="1" spans="1:18" x14ac:dyDescent="0.4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8" x14ac:dyDescent="0.4">
      <c r="A2" s="1" t="s">
        <v>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x14ac:dyDescent="0.4">
      <c r="A3" s="1" t="s">
        <v>7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R3" s="154">
        <v>31313839530494</v>
      </c>
    </row>
    <row r="4" spans="1:18" x14ac:dyDescent="0.4">
      <c r="A4" s="3" t="s">
        <v>8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8" x14ac:dyDescent="0.4">
      <c r="A5" s="3" t="s">
        <v>91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8" ht="18.75" customHeight="1" x14ac:dyDescent="0.4">
      <c r="A7" s="4"/>
      <c r="B7" s="5" t="s">
        <v>10</v>
      </c>
      <c r="C7" s="5"/>
      <c r="D7" s="5"/>
      <c r="E7" s="6" t="s">
        <v>11</v>
      </c>
      <c r="F7" s="6"/>
      <c r="G7" s="6"/>
      <c r="H7" s="6"/>
      <c r="I7" s="5" t="s">
        <v>12</v>
      </c>
      <c r="J7" s="5"/>
      <c r="K7" s="5"/>
      <c r="L7" s="5"/>
      <c r="M7" s="5"/>
    </row>
    <row r="8" spans="1:18" ht="17.25" customHeight="1" x14ac:dyDescent="0.4">
      <c r="A8" s="7" t="s">
        <v>13</v>
      </c>
      <c r="B8" s="7" t="s">
        <v>92</v>
      </c>
      <c r="C8" s="7" t="s">
        <v>15</v>
      </c>
      <c r="D8" s="8" t="s">
        <v>16</v>
      </c>
      <c r="E8" s="9" t="s">
        <v>93</v>
      </c>
      <c r="F8" s="9"/>
      <c r="G8" s="10" t="s">
        <v>94</v>
      </c>
      <c r="H8" s="10"/>
      <c r="I8" s="8" t="s">
        <v>14</v>
      </c>
      <c r="J8" s="78" t="s">
        <v>95</v>
      </c>
      <c r="K8" s="8" t="s">
        <v>15</v>
      </c>
      <c r="L8" s="8" t="s">
        <v>16</v>
      </c>
      <c r="M8" s="8" t="s">
        <v>20</v>
      </c>
    </row>
    <row r="9" spans="1:18" ht="20.25" customHeight="1" x14ac:dyDescent="0.4">
      <c r="A9" s="5"/>
      <c r="B9" s="5"/>
      <c r="C9" s="5"/>
      <c r="D9" s="5"/>
      <c r="E9" s="11" t="s">
        <v>14</v>
      </c>
      <c r="F9" s="11" t="s">
        <v>15</v>
      </c>
      <c r="G9" s="11" t="s">
        <v>14</v>
      </c>
      <c r="H9" s="11" t="s">
        <v>22</v>
      </c>
      <c r="I9" s="5"/>
      <c r="J9" s="73"/>
      <c r="K9" s="5"/>
      <c r="L9" s="5"/>
      <c r="M9" s="5"/>
    </row>
    <row r="10" spans="1:18" ht="23.1" customHeight="1" x14ac:dyDescent="0.4">
      <c r="A10" s="115" t="s">
        <v>96</v>
      </c>
      <c r="B10" s="116">
        <v>29381057</v>
      </c>
      <c r="C10" s="116">
        <v>608735459923</v>
      </c>
      <c r="D10" s="116">
        <v>608257312871</v>
      </c>
      <c r="E10" s="116">
        <v>66873104</v>
      </c>
      <c r="F10" s="116">
        <v>1422351685264</v>
      </c>
      <c r="G10" s="116">
        <v>15719116</v>
      </c>
      <c r="H10" s="116">
        <v>332714456992</v>
      </c>
      <c r="I10" s="116">
        <v>80535045</v>
      </c>
      <c r="J10" s="116">
        <v>21262</v>
      </c>
      <c r="K10" s="116">
        <v>1705408484006</v>
      </c>
      <c r="L10" s="116">
        <v>1711704702880</v>
      </c>
      <c r="M10" s="117">
        <f>L10/$R$3</f>
        <v>5.4662881605850672E-2</v>
      </c>
    </row>
    <row r="11" spans="1:18" ht="23.1" customHeight="1" x14ac:dyDescent="0.4">
      <c r="A11" s="118" t="s">
        <v>97</v>
      </c>
      <c r="B11" s="119">
        <v>24995587</v>
      </c>
      <c r="C11" s="119">
        <v>2184504473592</v>
      </c>
      <c r="D11" s="119">
        <v>2185003050855</v>
      </c>
      <c r="E11" s="119">
        <v>1646953157</v>
      </c>
      <c r="F11" s="119">
        <v>145991220854650</v>
      </c>
      <c r="G11" s="119">
        <v>1635037836</v>
      </c>
      <c r="H11" s="119">
        <v>144897086437782</v>
      </c>
      <c r="I11" s="119">
        <v>36910908</v>
      </c>
      <c r="J11" s="119">
        <v>89742</v>
      </c>
      <c r="K11" s="119">
        <v>3311668518188</v>
      </c>
      <c r="L11" s="119">
        <v>3312214411909</v>
      </c>
      <c r="M11" s="117">
        <f t="shared" ref="M11:M23" si="0">L11/$R$3</f>
        <v>0.10577477759262016</v>
      </c>
    </row>
    <row r="12" spans="1:18" ht="23.1" customHeight="1" x14ac:dyDescent="0.4">
      <c r="A12" s="118" t="s">
        <v>98</v>
      </c>
      <c r="B12" s="119">
        <v>1115733</v>
      </c>
      <c r="C12" s="119">
        <v>705407154698</v>
      </c>
      <c r="D12" s="119">
        <v>702284871234</v>
      </c>
      <c r="E12" s="119">
        <v>16726207</v>
      </c>
      <c r="F12" s="119">
        <v>12057775779541</v>
      </c>
      <c r="G12" s="119">
        <v>16176390</v>
      </c>
      <c r="H12" s="119">
        <v>11726055864339</v>
      </c>
      <c r="I12" s="119">
        <v>1665550</v>
      </c>
      <c r="J12" s="119">
        <v>727818</v>
      </c>
      <c r="K12" s="119">
        <v>1220638834436</v>
      </c>
      <c r="L12" s="119">
        <v>1211489939541</v>
      </c>
      <c r="M12" s="117">
        <f t="shared" si="0"/>
        <v>3.8688642392806179E-2</v>
      </c>
    </row>
    <row r="13" spans="1:18" ht="23.1" customHeight="1" x14ac:dyDescent="0.4">
      <c r="A13" s="118" t="s">
        <v>99</v>
      </c>
      <c r="B13" s="119">
        <v>1949171</v>
      </c>
      <c r="C13" s="119">
        <v>129351665986</v>
      </c>
      <c r="D13" s="119">
        <v>139218861234</v>
      </c>
      <c r="E13" s="119">
        <v>6015731</v>
      </c>
      <c r="F13" s="119">
        <v>439020361201</v>
      </c>
      <c r="G13" s="119">
        <v>2842877</v>
      </c>
      <c r="H13" s="119">
        <v>205742364592</v>
      </c>
      <c r="I13" s="119">
        <v>5122025</v>
      </c>
      <c r="J13" s="119">
        <v>73348</v>
      </c>
      <c r="K13" s="119">
        <v>372899007436</v>
      </c>
      <c r="L13" s="119">
        <v>375551753911</v>
      </c>
      <c r="M13" s="117">
        <f t="shared" si="0"/>
        <v>1.1993155727367151E-2</v>
      </c>
    </row>
    <row r="14" spans="1:18" ht="23.1" customHeight="1" x14ac:dyDescent="0.4">
      <c r="A14" s="118" t="s">
        <v>100</v>
      </c>
      <c r="B14" s="119">
        <v>1733272</v>
      </c>
      <c r="C14" s="119">
        <v>144439413246</v>
      </c>
      <c r="D14" s="119">
        <v>164169302091</v>
      </c>
      <c r="E14" s="119">
        <v>15355584</v>
      </c>
      <c r="F14" s="119">
        <v>1575637343403</v>
      </c>
      <c r="G14" s="119">
        <v>14272469</v>
      </c>
      <c r="H14" s="119">
        <v>1454828834918</v>
      </c>
      <c r="I14" s="119">
        <v>2816387</v>
      </c>
      <c r="J14" s="119">
        <v>108590</v>
      </c>
      <c r="K14" s="119">
        <v>301205296125</v>
      </c>
      <c r="L14" s="119">
        <v>305690781861</v>
      </c>
      <c r="M14" s="117">
        <f t="shared" si="0"/>
        <v>9.7621622402232922E-3</v>
      </c>
    </row>
    <row r="15" spans="1:18" ht="23.1" customHeight="1" x14ac:dyDescent="0.4">
      <c r="A15" s="118" t="s">
        <v>101</v>
      </c>
      <c r="B15" s="119">
        <v>0</v>
      </c>
      <c r="C15" s="119">
        <v>0</v>
      </c>
      <c r="D15" s="119">
        <v>0</v>
      </c>
      <c r="E15" s="119">
        <v>10000000</v>
      </c>
      <c r="F15" s="119">
        <v>370696644000</v>
      </c>
      <c r="G15" s="119">
        <v>10000000</v>
      </c>
      <c r="H15" s="119">
        <v>370933167942</v>
      </c>
      <c r="I15" s="119">
        <v>0</v>
      </c>
      <c r="J15" s="119">
        <v>0</v>
      </c>
      <c r="K15" s="119">
        <v>0</v>
      </c>
      <c r="L15" s="119">
        <v>0</v>
      </c>
      <c r="M15" s="117">
        <f t="shared" si="0"/>
        <v>0</v>
      </c>
    </row>
    <row r="16" spans="1:18" ht="23.1" customHeight="1" x14ac:dyDescent="0.4">
      <c r="A16" s="118" t="s">
        <v>102</v>
      </c>
      <c r="B16" s="119">
        <v>17553087</v>
      </c>
      <c r="C16" s="119">
        <v>415061260419</v>
      </c>
      <c r="D16" s="119">
        <v>422185637717</v>
      </c>
      <c r="E16" s="119">
        <v>310969295</v>
      </c>
      <c r="F16" s="119">
        <v>7755622648876</v>
      </c>
      <c r="G16" s="119">
        <v>310995887</v>
      </c>
      <c r="H16" s="119">
        <v>7756829974265</v>
      </c>
      <c r="I16" s="119">
        <v>17526495</v>
      </c>
      <c r="J16" s="119">
        <v>25118</v>
      </c>
      <c r="K16" s="119">
        <v>436277768135</v>
      </c>
      <c r="L16" s="119">
        <v>440027995382</v>
      </c>
      <c r="M16" s="117">
        <f t="shared" si="0"/>
        <v>1.4052189127222567E-2</v>
      </c>
    </row>
    <row r="17" spans="1:13" ht="23.1" customHeight="1" x14ac:dyDescent="0.4">
      <c r="A17" s="118" t="s">
        <v>103</v>
      </c>
      <c r="B17" s="119">
        <v>22771611</v>
      </c>
      <c r="C17" s="119">
        <v>488240285058</v>
      </c>
      <c r="D17" s="119">
        <v>511307312203</v>
      </c>
      <c r="E17" s="119">
        <v>0</v>
      </c>
      <c r="F17" s="119">
        <v>0</v>
      </c>
      <c r="G17" s="119">
        <v>22771611</v>
      </c>
      <c r="H17" s="119">
        <v>522242131781</v>
      </c>
      <c r="I17" s="119">
        <v>0</v>
      </c>
      <c r="J17" s="119">
        <v>0</v>
      </c>
      <c r="K17" s="119">
        <v>0</v>
      </c>
      <c r="L17" s="119">
        <v>0</v>
      </c>
      <c r="M17" s="117">
        <f t="shared" si="0"/>
        <v>0</v>
      </c>
    </row>
    <row r="18" spans="1:13" ht="23.1" customHeight="1" x14ac:dyDescent="0.4">
      <c r="A18" s="118" t="s">
        <v>104</v>
      </c>
      <c r="B18" s="119">
        <v>8520000</v>
      </c>
      <c r="C18" s="119">
        <v>203843791921</v>
      </c>
      <c r="D18" s="119">
        <v>205903565053</v>
      </c>
      <c r="E18" s="119">
        <v>115519000</v>
      </c>
      <c r="F18" s="119">
        <v>2814138712145</v>
      </c>
      <c r="G18" s="119">
        <v>113990000</v>
      </c>
      <c r="H18" s="119">
        <v>2783216468294</v>
      </c>
      <c r="I18" s="119">
        <v>10049000</v>
      </c>
      <c r="J18" s="119">
        <v>24806</v>
      </c>
      <c r="K18" s="119">
        <v>242466472789</v>
      </c>
      <c r="L18" s="119">
        <v>249183573665</v>
      </c>
      <c r="M18" s="117">
        <f t="shared" si="0"/>
        <v>7.9576180181398833E-3</v>
      </c>
    </row>
    <row r="19" spans="1:13" ht="23.1" customHeight="1" x14ac:dyDescent="0.4">
      <c r="A19" s="118" t="s">
        <v>105</v>
      </c>
      <c r="B19" s="119">
        <v>31486000</v>
      </c>
      <c r="C19" s="119">
        <v>526759382060</v>
      </c>
      <c r="D19" s="119">
        <v>533365005107</v>
      </c>
      <c r="E19" s="119">
        <v>80136534</v>
      </c>
      <c r="F19" s="119">
        <v>1375980180940</v>
      </c>
      <c r="G19" s="119">
        <v>71348645</v>
      </c>
      <c r="H19" s="119">
        <v>1224818696374</v>
      </c>
      <c r="I19" s="119">
        <v>40273889</v>
      </c>
      <c r="J19" s="119">
        <v>17396</v>
      </c>
      <c r="K19" s="119">
        <v>692135676494</v>
      </c>
      <c r="L19" s="119">
        <v>700346225112</v>
      </c>
      <c r="M19" s="117">
        <f t="shared" si="0"/>
        <v>2.2365389732229731E-2</v>
      </c>
    </row>
    <row r="20" spans="1:13" ht="23.1" customHeight="1" x14ac:dyDescent="0.4">
      <c r="A20" s="118" t="s">
        <v>106</v>
      </c>
      <c r="B20" s="119">
        <v>20555540</v>
      </c>
      <c r="C20" s="119">
        <v>292135715338</v>
      </c>
      <c r="D20" s="119">
        <v>304801162843</v>
      </c>
      <c r="E20" s="119">
        <v>342981192</v>
      </c>
      <c r="F20" s="119">
        <v>5329846250239</v>
      </c>
      <c r="G20" s="119">
        <v>338624363</v>
      </c>
      <c r="H20" s="119">
        <v>5270512891839</v>
      </c>
      <c r="I20" s="119">
        <v>24912369</v>
      </c>
      <c r="J20" s="119">
        <v>15833</v>
      </c>
      <c r="K20" s="119">
        <v>387957405145</v>
      </c>
      <c r="L20" s="119">
        <v>394256097111</v>
      </c>
      <c r="M20" s="117">
        <f t="shared" si="0"/>
        <v>1.2590474468232044E-2</v>
      </c>
    </row>
    <row r="21" spans="1:13" ht="23.1" customHeight="1" x14ac:dyDescent="0.4">
      <c r="A21" s="118" t="s">
        <v>107</v>
      </c>
      <c r="B21" s="119">
        <v>2710645</v>
      </c>
      <c r="C21" s="119">
        <v>38457137839</v>
      </c>
      <c r="D21" s="119">
        <v>48146004298</v>
      </c>
      <c r="E21" s="119">
        <v>894103</v>
      </c>
      <c r="F21" s="119">
        <v>16532822869</v>
      </c>
      <c r="G21" s="119">
        <v>889323</v>
      </c>
      <c r="H21" s="119">
        <v>16935768055</v>
      </c>
      <c r="I21" s="119">
        <v>2715425</v>
      </c>
      <c r="J21" s="119">
        <v>19801</v>
      </c>
      <c r="K21" s="119">
        <v>41730924767</v>
      </c>
      <c r="L21" s="119">
        <v>53743397089</v>
      </c>
      <c r="M21" s="117">
        <f t="shared" si="0"/>
        <v>1.7162825732904353E-3</v>
      </c>
    </row>
    <row r="22" spans="1:13" ht="23.1" customHeight="1" x14ac:dyDescent="0.4">
      <c r="A22" s="118" t="s">
        <v>108</v>
      </c>
      <c r="B22" s="119">
        <v>11075114</v>
      </c>
      <c r="C22" s="119">
        <v>156316403840</v>
      </c>
      <c r="D22" s="119">
        <v>156190091974</v>
      </c>
      <c r="E22" s="119">
        <v>62609684</v>
      </c>
      <c r="F22" s="119">
        <v>903674653478</v>
      </c>
      <c r="G22" s="119">
        <v>36842399</v>
      </c>
      <c r="H22" s="119">
        <v>532655127790</v>
      </c>
      <c r="I22" s="119">
        <v>36842399</v>
      </c>
      <c r="J22" s="119">
        <v>14479</v>
      </c>
      <c r="K22" s="119">
        <v>533674657500</v>
      </c>
      <c r="L22" s="119">
        <v>533244388726</v>
      </c>
      <c r="M22" s="117">
        <f t="shared" si="0"/>
        <v>1.7029032425318419E-2</v>
      </c>
    </row>
    <row r="23" spans="1:13" ht="23.1" customHeight="1" x14ac:dyDescent="0.4">
      <c r="A23" s="118" t="s">
        <v>109</v>
      </c>
      <c r="B23" s="119">
        <v>0</v>
      </c>
      <c r="C23" s="119">
        <v>0</v>
      </c>
      <c r="D23" s="119">
        <v>0</v>
      </c>
      <c r="E23" s="119">
        <v>9996313</v>
      </c>
      <c r="F23" s="119">
        <v>99999991356</v>
      </c>
      <c r="G23" s="119">
        <v>0</v>
      </c>
      <c r="H23" s="119">
        <v>0</v>
      </c>
      <c r="I23" s="119">
        <v>9996313</v>
      </c>
      <c r="J23" s="119">
        <v>10000</v>
      </c>
      <c r="K23" s="119">
        <v>99999991356</v>
      </c>
      <c r="L23" s="119">
        <v>99926268599</v>
      </c>
      <c r="M23" s="117">
        <f t="shared" si="0"/>
        <v>3.1911215646899492E-3</v>
      </c>
    </row>
    <row r="24" spans="1:13" ht="23.1" customHeight="1" x14ac:dyDescent="0.4">
      <c r="A24" s="121" t="s">
        <v>31</v>
      </c>
      <c r="B24" s="122"/>
      <c r="C24" s="122">
        <f>SUM(C10:C23)</f>
        <v>5893252143920</v>
      </c>
      <c r="D24" s="122">
        <f t="shared" ref="D24:L24" si="1">SUM(D10:D23)</f>
        <v>5980832177480</v>
      </c>
      <c r="E24" s="122"/>
      <c r="F24" s="122">
        <f t="shared" si="1"/>
        <v>180152497927962</v>
      </c>
      <c r="G24" s="122"/>
      <c r="H24" s="122">
        <f t="shared" si="1"/>
        <v>177094572184963</v>
      </c>
      <c r="I24" s="122"/>
      <c r="J24" s="122"/>
      <c r="K24" s="122">
        <f t="shared" si="1"/>
        <v>9346063036377</v>
      </c>
      <c r="L24" s="122">
        <f t="shared" si="1"/>
        <v>9387379535786</v>
      </c>
      <c r="M24" s="123">
        <f>L24/R3</f>
        <v>0.29978372746799048</v>
      </c>
    </row>
    <row r="25" spans="1:13" ht="23.1" customHeight="1" x14ac:dyDescent="0.4">
      <c r="A25" s="12" t="s">
        <v>32</v>
      </c>
      <c r="B25" s="14"/>
      <c r="C25" s="13"/>
      <c r="D25" s="13"/>
      <c r="E25" s="13"/>
      <c r="F25" s="13"/>
      <c r="G25" s="13"/>
      <c r="H25" s="13"/>
      <c r="I25" s="14"/>
      <c r="J25" s="13"/>
      <c r="K25" s="13"/>
      <c r="L25" s="13"/>
      <c r="M25" s="13"/>
    </row>
  </sheetData>
  <mergeCells count="19">
    <mergeCell ref="B7:D7"/>
    <mergeCell ref="E7:H7"/>
    <mergeCell ref="I7:M7"/>
    <mergeCell ref="A8:A9"/>
    <mergeCell ref="B8:B9"/>
    <mergeCell ref="C8:C9"/>
    <mergeCell ref="D8:D9"/>
    <mergeCell ref="E8:F8"/>
    <mergeCell ref="I8:I9"/>
    <mergeCell ref="J8:J9"/>
    <mergeCell ref="K8:K9"/>
    <mergeCell ref="L8:L9"/>
    <mergeCell ref="M8:M9"/>
    <mergeCell ref="G8:H8"/>
    <mergeCell ref="A1:M1"/>
    <mergeCell ref="A2:M2"/>
    <mergeCell ref="A3:M3"/>
    <mergeCell ref="A4:M4"/>
    <mergeCell ref="A5:M5"/>
  </mergeCells>
  <pageMargins left="0.7" right="0.7" top="0.75" bottom="0.75" header="0.3" footer="0.3"/>
  <pageSetup paperSize="9" scale="93" orientation="landscape" horizontalDpi="4294967295" verticalDpi="4294967295"/>
  <headerFooter differentOddEven="1"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5761-D497-4617-B199-0147A8047883}">
  <dimension ref="A1:J11"/>
  <sheetViews>
    <sheetView rightToLeft="1" workbookViewId="0">
      <selection activeCell="A24" sqref="A24"/>
    </sheetView>
  </sheetViews>
  <sheetFormatPr defaultRowHeight="18" x14ac:dyDescent="0.45"/>
  <cols>
    <col min="1" max="7" width="13" style="41" customWidth="1"/>
    <col min="8" max="10" width="13" style="88" customWidth="1"/>
    <col min="11" max="16384" width="9.140625" style="88"/>
  </cols>
  <sheetData>
    <row r="1" spans="1:10" ht="21" x14ac:dyDescent="0.55000000000000004">
      <c r="A1" s="38" t="s">
        <v>1</v>
      </c>
      <c r="B1" s="38"/>
      <c r="C1" s="38"/>
      <c r="D1" s="38"/>
      <c r="E1" s="38"/>
      <c r="F1" s="38"/>
      <c r="G1" s="38"/>
      <c r="H1" s="62"/>
      <c r="I1" s="62"/>
      <c r="J1" s="62"/>
    </row>
    <row r="2" spans="1:10" ht="21" x14ac:dyDescent="0.55000000000000004">
      <c r="A2" s="38" t="s">
        <v>6</v>
      </c>
      <c r="B2" s="38"/>
      <c r="C2" s="38"/>
      <c r="D2" s="38"/>
      <c r="E2" s="38"/>
      <c r="F2" s="38"/>
      <c r="G2" s="38"/>
      <c r="H2" s="62"/>
      <c r="I2" s="62"/>
      <c r="J2" s="62"/>
    </row>
    <row r="3" spans="1:10" ht="21" x14ac:dyDescent="0.55000000000000004">
      <c r="A3" s="38" t="s">
        <v>7</v>
      </c>
      <c r="B3" s="38"/>
      <c r="C3" s="38"/>
      <c r="D3" s="38"/>
      <c r="E3" s="38"/>
      <c r="F3" s="38"/>
      <c r="G3" s="38"/>
      <c r="H3" s="62"/>
      <c r="I3" s="62"/>
      <c r="J3" s="62"/>
    </row>
    <row r="4" spans="1:10" ht="20.25" x14ac:dyDescent="0.45">
      <c r="A4" s="89" t="s">
        <v>110</v>
      </c>
      <c r="B4" s="89"/>
      <c r="C4" s="89"/>
      <c r="D4" s="89"/>
      <c r="E4" s="89"/>
      <c r="F4" s="89"/>
      <c r="G4" s="89"/>
      <c r="H4" s="2"/>
      <c r="I4" s="2"/>
      <c r="J4" s="2"/>
    </row>
    <row r="5" spans="1:10" ht="20.25" x14ac:dyDescent="0.45">
      <c r="A5" s="89" t="s">
        <v>111</v>
      </c>
      <c r="B5" s="89"/>
      <c r="C5" s="89"/>
      <c r="D5" s="89"/>
      <c r="E5" s="89"/>
      <c r="F5" s="89"/>
      <c r="G5" s="89"/>
      <c r="H5" s="2"/>
      <c r="I5" s="2"/>
      <c r="J5" s="2"/>
    </row>
    <row r="6" spans="1:10" x14ac:dyDescent="0.45">
      <c r="A6" s="15"/>
      <c r="B6" s="90" t="s">
        <v>112</v>
      </c>
      <c r="C6" s="90"/>
      <c r="D6" s="90"/>
      <c r="E6" s="90"/>
      <c r="F6" s="90"/>
      <c r="G6" s="90"/>
      <c r="H6" s="90"/>
      <c r="I6" s="90"/>
      <c r="J6" s="90"/>
    </row>
    <row r="7" spans="1:10" ht="14.45" customHeight="1" x14ac:dyDescent="0.45">
      <c r="A7" s="7" t="s">
        <v>113</v>
      </c>
      <c r="B7" s="10" t="s">
        <v>14</v>
      </c>
      <c r="C7" s="75" t="s">
        <v>114</v>
      </c>
      <c r="D7" s="75" t="s">
        <v>115</v>
      </c>
      <c r="E7" s="75" t="s">
        <v>116</v>
      </c>
      <c r="F7" s="78" t="s">
        <v>117</v>
      </c>
      <c r="G7" s="75" t="s">
        <v>118</v>
      </c>
      <c r="H7" s="75"/>
      <c r="I7" s="75"/>
      <c r="J7" s="75"/>
    </row>
    <row r="8" spans="1:10" ht="27" customHeight="1" x14ac:dyDescent="0.45">
      <c r="A8" s="5"/>
      <c r="B8" s="6"/>
      <c r="C8" s="73"/>
      <c r="D8" s="73"/>
      <c r="E8" s="73"/>
      <c r="F8" s="73"/>
      <c r="G8" s="73"/>
      <c r="H8" s="73"/>
      <c r="I8" s="73"/>
      <c r="J8" s="73"/>
    </row>
    <row r="9" spans="1:10" ht="23.1" customHeight="1" x14ac:dyDescent="0.45">
      <c r="A9" s="91" t="s">
        <v>31</v>
      </c>
      <c r="B9" s="92">
        <v>0</v>
      </c>
      <c r="C9" s="93">
        <v>0</v>
      </c>
      <c r="D9" s="93"/>
      <c r="E9" s="93"/>
      <c r="F9" s="93">
        <v>0</v>
      </c>
      <c r="G9" s="91"/>
    </row>
    <row r="10" spans="1:10" ht="23.1" customHeight="1" x14ac:dyDescent="0.45">
      <c r="A10" s="31" t="s">
        <v>32</v>
      </c>
      <c r="B10" s="14"/>
      <c r="C10" s="94"/>
      <c r="D10" s="94"/>
      <c r="E10" s="95"/>
      <c r="F10" s="94"/>
      <c r="G10" s="96"/>
      <c r="H10" s="97"/>
      <c r="I10" s="97"/>
      <c r="J10" s="97"/>
    </row>
    <row r="11" spans="1:10" x14ac:dyDescent="0.45">
      <c r="A11" s="15"/>
      <c r="B11" s="15"/>
      <c r="C11" s="72"/>
      <c r="D11" s="15"/>
      <c r="E11" s="98"/>
      <c r="F11" s="99"/>
      <c r="G11" s="97"/>
      <c r="H11" s="97"/>
      <c r="I11" s="97"/>
      <c r="J11" s="97"/>
    </row>
  </sheetData>
  <mergeCells count="15">
    <mergeCell ref="A1:J1"/>
    <mergeCell ref="A2:J2"/>
    <mergeCell ref="A3:J3"/>
    <mergeCell ref="A4:G4"/>
    <mergeCell ref="A5:G5"/>
    <mergeCell ref="B6:J6"/>
    <mergeCell ref="A7:A8"/>
    <mergeCell ref="B7:B8"/>
    <mergeCell ref="C7:C8"/>
    <mergeCell ref="D7:D8"/>
    <mergeCell ref="G11:J11"/>
    <mergeCell ref="E7:E8"/>
    <mergeCell ref="F7:F8"/>
    <mergeCell ref="G7:J8"/>
    <mergeCell ref="G10:J10"/>
  </mergeCells>
  <pageMargins left="0.7" right="0.7" top="0.75" bottom="0.75" header="0.3" footer="0.3"/>
  <pageSetup paperSize="9"/>
  <headerFooter differentOddEven="1" differentFirst="1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A98A4-33E7-448D-9574-D5631D6AED55}">
  <sheetPr>
    <pageSetUpPr fitToPage="1"/>
  </sheetPr>
  <dimension ref="A1:P17"/>
  <sheetViews>
    <sheetView rightToLeft="1" workbookViewId="0">
      <selection activeCell="A24" sqref="A24"/>
    </sheetView>
  </sheetViews>
  <sheetFormatPr defaultColWidth="9" defaultRowHeight="21" x14ac:dyDescent="0.45"/>
  <cols>
    <col min="1" max="7" width="13" style="70" customWidth="1"/>
    <col min="8" max="8" width="13" style="70" bestFit="1" customWidth="1"/>
    <col min="9" max="16" width="13" style="70" customWidth="1"/>
    <col min="17" max="17" width="9" style="70" customWidth="1"/>
    <col min="18" max="16384" width="9" style="70"/>
  </cols>
  <sheetData>
    <row r="1" spans="1:16" ht="18.600000000000001" customHeight="1" x14ac:dyDescent="0.45">
      <c r="A1" s="38" t="s">
        <v>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</row>
    <row r="2" spans="1:16" ht="16.899999999999999" customHeight="1" x14ac:dyDescent="0.45">
      <c r="A2" s="38" t="s">
        <v>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</row>
    <row r="3" spans="1:16" ht="16.899999999999999" customHeight="1" x14ac:dyDescent="0.45">
      <c r="A3" s="38" t="s">
        <v>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16.899999999999999" customHeight="1" x14ac:dyDescent="0.45">
      <c r="A4" s="71" t="s">
        <v>119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6" ht="21.6" customHeight="1" x14ac:dyDescent="0.45">
      <c r="A5" s="72"/>
      <c r="B5" s="73"/>
      <c r="C5" s="73"/>
      <c r="D5" s="74"/>
      <c r="E5" s="74"/>
      <c r="F5" s="73" t="s">
        <v>10</v>
      </c>
      <c r="G5" s="73"/>
      <c r="H5" s="73"/>
      <c r="I5" s="6" t="s">
        <v>11</v>
      </c>
      <c r="J5" s="6"/>
      <c r="K5" s="6"/>
      <c r="L5" s="6"/>
      <c r="M5" s="73" t="s">
        <v>12</v>
      </c>
      <c r="N5" s="73"/>
      <c r="O5" s="73"/>
      <c r="P5" s="73"/>
    </row>
    <row r="6" spans="1:16" ht="16.899999999999999" customHeight="1" x14ac:dyDescent="0.45">
      <c r="A6" s="75" t="s">
        <v>120</v>
      </c>
      <c r="B6" s="76" t="s">
        <v>45</v>
      </c>
      <c r="C6" s="77" t="s">
        <v>121</v>
      </c>
      <c r="D6" s="77" t="s">
        <v>122</v>
      </c>
      <c r="E6" s="77" t="s">
        <v>43</v>
      </c>
      <c r="F6" s="7" t="s">
        <v>14</v>
      </c>
      <c r="G6" s="75" t="s">
        <v>15</v>
      </c>
      <c r="H6" s="72" t="s">
        <v>123</v>
      </c>
      <c r="I6" s="10" t="s">
        <v>17</v>
      </c>
      <c r="J6" s="10"/>
      <c r="K6" s="10" t="s">
        <v>18</v>
      </c>
      <c r="L6" s="10"/>
      <c r="M6" s="8" t="s">
        <v>14</v>
      </c>
      <c r="N6" s="78" t="s">
        <v>15</v>
      </c>
      <c r="O6" s="72" t="s">
        <v>123</v>
      </c>
      <c r="P6" s="72" t="s">
        <v>124</v>
      </c>
    </row>
    <row r="7" spans="1:16" ht="16.899999999999999" customHeight="1" x14ac:dyDescent="0.45">
      <c r="A7" s="73"/>
      <c r="B7" s="79"/>
      <c r="C7" s="79"/>
      <c r="D7" s="79"/>
      <c r="E7" s="79"/>
      <c r="F7" s="5"/>
      <c r="G7" s="73"/>
      <c r="H7" s="74" t="s">
        <v>125</v>
      </c>
      <c r="I7" s="11" t="s">
        <v>14</v>
      </c>
      <c r="J7" s="11" t="s">
        <v>15</v>
      </c>
      <c r="K7" s="11" t="s">
        <v>14</v>
      </c>
      <c r="L7" s="11" t="s">
        <v>22</v>
      </c>
      <c r="M7" s="5"/>
      <c r="N7" s="73"/>
      <c r="O7" s="74" t="s">
        <v>125</v>
      </c>
      <c r="P7" s="74" t="s">
        <v>126</v>
      </c>
    </row>
    <row r="8" spans="1:16" ht="23.1" customHeight="1" x14ac:dyDescent="0.45">
      <c r="A8" s="80" t="s">
        <v>31</v>
      </c>
      <c r="B8" s="81"/>
      <c r="C8" s="82">
        <v>0</v>
      </c>
      <c r="D8" s="82">
        <v>0</v>
      </c>
      <c r="E8" s="80"/>
      <c r="F8" s="82">
        <v>0</v>
      </c>
      <c r="G8" s="83"/>
      <c r="H8" s="82">
        <v>0</v>
      </c>
      <c r="I8" s="83"/>
      <c r="J8" s="83">
        <v>0</v>
      </c>
      <c r="K8" s="83"/>
      <c r="L8" s="83">
        <v>0</v>
      </c>
      <c r="M8" s="83"/>
      <c r="N8" s="82">
        <v>0</v>
      </c>
      <c r="O8" s="82">
        <v>0</v>
      </c>
      <c r="P8" s="82">
        <v>0</v>
      </c>
    </row>
    <row r="9" spans="1:16" ht="23.1" customHeight="1" x14ac:dyDescent="0.45">
      <c r="A9" s="84" t="s">
        <v>32</v>
      </c>
      <c r="B9" s="58"/>
      <c r="C9" s="32"/>
      <c r="D9" s="32"/>
      <c r="E9" s="31"/>
      <c r="F9" s="32"/>
      <c r="G9" s="46"/>
      <c r="H9" s="85"/>
      <c r="I9" s="86"/>
      <c r="J9" s="86"/>
      <c r="K9" s="86"/>
      <c r="L9" s="86"/>
      <c r="M9" s="46"/>
      <c r="N9" s="32"/>
      <c r="O9" s="85"/>
      <c r="P9" s="85"/>
    </row>
    <row r="10" spans="1:16" ht="16.899999999999999" customHeight="1" x14ac:dyDescent="0.45">
      <c r="A10" s="87"/>
      <c r="B10" s="4"/>
      <c r="C10" s="4"/>
      <c r="D10" s="4"/>
      <c r="E10" s="4"/>
      <c r="F10" s="4"/>
      <c r="G10" s="4"/>
      <c r="H10" s="4"/>
      <c r="I10" s="55"/>
      <c r="J10" s="55"/>
      <c r="K10" s="55"/>
      <c r="L10" s="55"/>
      <c r="M10" s="4"/>
      <c r="N10" s="4"/>
      <c r="O10" s="4"/>
      <c r="P10" s="4"/>
    </row>
    <row r="11" spans="1:16" ht="16.899999999999999" customHeight="1" x14ac:dyDescent="0.45">
      <c r="A11" s="87"/>
      <c r="B11" s="87"/>
      <c r="C11" s="87"/>
      <c r="D11" s="87"/>
      <c r="E11" s="87"/>
      <c r="F11" s="4"/>
      <c r="G11" s="4"/>
      <c r="H11" s="72"/>
      <c r="I11" s="4"/>
      <c r="J11" s="4"/>
      <c r="K11" s="4"/>
      <c r="L11" s="4"/>
      <c r="M11" s="4"/>
      <c r="N11" s="4"/>
      <c r="O11" s="72"/>
      <c r="P11" s="72"/>
    </row>
    <row r="12" spans="1:16" ht="16.899999999999999" customHeight="1" x14ac:dyDescent="0.45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</row>
    <row r="13" spans="1:16" ht="16.899999999999999" customHeight="1" x14ac:dyDescent="0.45">
      <c r="A13" s="41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4" spans="1:16" ht="16.899999999999999" customHeight="1" x14ac:dyDescent="0.45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</row>
    <row r="15" spans="1:16" ht="16.899999999999999" customHeight="1" x14ac:dyDescent="0.4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</row>
    <row r="16" spans="1:16" ht="16.899999999999999" customHeight="1" x14ac:dyDescent="0.45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</row>
    <row r="17" spans="1:16" ht="16.899999999999999" customHeight="1" x14ac:dyDescent="0.45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</row>
  </sheetData>
  <mergeCells count="19">
    <mergeCell ref="N6:N7"/>
    <mergeCell ref="A1:P1"/>
    <mergeCell ref="A2:P2"/>
    <mergeCell ref="A3:P3"/>
    <mergeCell ref="A4:P4"/>
    <mergeCell ref="B5:C5"/>
    <mergeCell ref="F5:H5"/>
    <mergeCell ref="I5:L5"/>
    <mergeCell ref="M5:P5"/>
    <mergeCell ref="D6:D7"/>
    <mergeCell ref="K6:L6"/>
    <mergeCell ref="I6:J6"/>
    <mergeCell ref="E6:E7"/>
    <mergeCell ref="A6:A7"/>
    <mergeCell ref="B6:B7"/>
    <mergeCell ref="C6:C7"/>
    <mergeCell ref="F6:F7"/>
    <mergeCell ref="M6:M7"/>
    <mergeCell ref="G6:G7"/>
  </mergeCells>
  <pageMargins left="0.7" right="0.7" top="0.75" bottom="0.75" header="0.3" footer="0.3"/>
  <pageSetup paperSize="9" scale="69" fitToHeight="0" orientation="portrait"/>
  <headerFooter differentOddEven="1" differentFirst="1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rightToLeft="1" zoomScaleNormal="100" zoomScaleSheetLayoutView="106" workbookViewId="0">
      <selection activeCell="D18" sqref="D18"/>
    </sheetView>
  </sheetViews>
  <sheetFormatPr defaultColWidth="9" defaultRowHeight="15.75" x14ac:dyDescent="0.4"/>
  <cols>
    <col min="1" max="1" width="14.140625" style="15" customWidth="1"/>
    <col min="2" max="2" width="17.28515625" style="15" customWidth="1"/>
    <col min="3" max="4" width="18.28515625" style="15" customWidth="1"/>
    <col min="5" max="5" width="17.28515625" style="15" customWidth="1"/>
    <col min="6" max="6" width="13" style="15" customWidth="1"/>
    <col min="7" max="7" width="13" style="2" customWidth="1"/>
    <col min="8" max="8" width="11.42578125" style="2" customWidth="1"/>
    <col min="9" max="9" width="9" style="2" customWidth="1"/>
    <col min="10" max="16384" width="9" style="2"/>
  </cols>
  <sheetData>
    <row r="1" spans="1:7" ht="21" x14ac:dyDescent="0.55000000000000004">
      <c r="A1" s="38" t="s">
        <v>1</v>
      </c>
      <c r="B1" s="38"/>
      <c r="C1" s="38"/>
      <c r="D1" s="38"/>
      <c r="E1" s="38"/>
      <c r="F1" s="38"/>
      <c r="G1" s="62"/>
    </row>
    <row r="2" spans="1:7" ht="21" x14ac:dyDescent="0.55000000000000004">
      <c r="A2" s="38" t="s">
        <v>6</v>
      </c>
      <c r="B2" s="38"/>
      <c r="C2" s="38"/>
      <c r="D2" s="38"/>
      <c r="E2" s="38"/>
      <c r="F2" s="38"/>
      <c r="G2" s="62"/>
    </row>
    <row r="3" spans="1:7" ht="21" x14ac:dyDescent="0.55000000000000004">
      <c r="A3" s="38" t="s">
        <v>7</v>
      </c>
      <c r="B3" s="38"/>
      <c r="C3" s="38"/>
      <c r="D3" s="38"/>
      <c r="E3" s="38"/>
      <c r="F3" s="38"/>
      <c r="G3" s="62"/>
    </row>
    <row r="4" spans="1:7" ht="18.75" x14ac:dyDescent="0.4">
      <c r="A4" s="40" t="s">
        <v>127</v>
      </c>
      <c r="B4" s="40"/>
      <c r="C4" s="40"/>
      <c r="D4" s="40"/>
      <c r="E4" s="40"/>
      <c r="F4" s="40"/>
      <c r="G4" s="40"/>
    </row>
    <row r="5" spans="1:7" ht="18" x14ac:dyDescent="0.4">
      <c r="A5" s="41"/>
      <c r="B5" s="63"/>
      <c r="C5" s="63"/>
      <c r="D5" s="63"/>
      <c r="E5" s="63"/>
      <c r="F5" s="63"/>
    </row>
    <row r="6" spans="1:7" ht="18.75" customHeight="1" x14ac:dyDescent="0.4">
      <c r="A6" s="4"/>
      <c r="B6" s="64" t="s">
        <v>10</v>
      </c>
      <c r="C6" s="6" t="s">
        <v>11</v>
      </c>
      <c r="D6" s="6"/>
      <c r="E6" s="65" t="s">
        <v>12</v>
      </c>
      <c r="F6" s="65"/>
    </row>
    <row r="7" spans="1:7" ht="31.9" customHeight="1" x14ac:dyDescent="0.4">
      <c r="A7" s="66" t="s">
        <v>128</v>
      </c>
      <c r="B7" s="67" t="s">
        <v>129</v>
      </c>
      <c r="C7" s="68" t="s">
        <v>130</v>
      </c>
      <c r="D7" s="68" t="s">
        <v>131</v>
      </c>
      <c r="E7" s="69" t="s">
        <v>129</v>
      </c>
      <c r="F7" s="69" t="s">
        <v>124</v>
      </c>
    </row>
    <row r="8" spans="1:7" ht="23.1" customHeight="1" x14ac:dyDescent="0.4">
      <c r="A8" s="115" t="s">
        <v>132</v>
      </c>
      <c r="B8" s="116">
        <v>4415896</v>
      </c>
      <c r="C8" s="116">
        <v>36220</v>
      </c>
      <c r="D8" s="116">
        <v>0</v>
      </c>
      <c r="E8" s="116">
        <v>4452116</v>
      </c>
      <c r="F8" s="117">
        <f>سپرده!$E8/$E$13</f>
        <v>7.1278271224173298E-7</v>
      </c>
    </row>
    <row r="9" spans="1:7" ht="23.1" customHeight="1" x14ac:dyDescent="0.4">
      <c r="A9" s="118" t="s">
        <v>133</v>
      </c>
      <c r="B9" s="119">
        <v>2224724193059</v>
      </c>
      <c r="C9" s="119">
        <v>10891492028824</v>
      </c>
      <c r="D9" s="119">
        <v>7101281672382</v>
      </c>
      <c r="E9" s="119">
        <v>6014934549501</v>
      </c>
      <c r="F9" s="120">
        <f>سپرده!$E9/$E$13</f>
        <v>0.9629895901521498</v>
      </c>
    </row>
    <row r="10" spans="1:7" ht="23.1" customHeight="1" x14ac:dyDescent="0.4">
      <c r="A10" s="118" t="s">
        <v>134</v>
      </c>
      <c r="B10" s="119">
        <v>103461267970</v>
      </c>
      <c r="C10" s="119">
        <v>72747441622902</v>
      </c>
      <c r="D10" s="119">
        <v>72622038098448</v>
      </c>
      <c r="E10" s="119">
        <v>228864792424</v>
      </c>
      <c r="F10" s="120">
        <f>سپرده!$E10/$E$13</f>
        <v>3.6641198809873758E-2</v>
      </c>
    </row>
    <row r="11" spans="1:7" ht="23.1" customHeight="1" x14ac:dyDescent="0.4">
      <c r="A11" s="118" t="s">
        <v>135</v>
      </c>
      <c r="B11" s="119">
        <v>1750971537336</v>
      </c>
      <c r="C11" s="119">
        <v>1818264666791</v>
      </c>
      <c r="D11" s="119">
        <v>3566938526931</v>
      </c>
      <c r="E11" s="119">
        <v>2297677196</v>
      </c>
      <c r="F11" s="120">
        <f>سپرده!$E11/$E$13</f>
        <v>3.6785757235904452E-4</v>
      </c>
    </row>
    <row r="12" spans="1:7" ht="23.1" customHeight="1" x14ac:dyDescent="0.4">
      <c r="A12" s="118" t="s">
        <v>136</v>
      </c>
      <c r="B12" s="119">
        <v>3985395</v>
      </c>
      <c r="C12" s="119">
        <v>16378</v>
      </c>
      <c r="D12" s="119">
        <v>0</v>
      </c>
      <c r="E12" s="119">
        <v>4001773</v>
      </c>
      <c r="F12" s="120">
        <f>سپرده!$E12/$E$13</f>
        <v>6.4068290509855005E-7</v>
      </c>
    </row>
    <row r="13" spans="1:7" ht="23.1" customHeight="1" x14ac:dyDescent="0.4">
      <c r="A13" s="121" t="s">
        <v>31</v>
      </c>
      <c r="B13" s="122">
        <f>SUBTOTAL(109,B8:B12)</f>
        <v>4079165399656</v>
      </c>
      <c r="C13" s="122">
        <f t="shared" ref="C13:E13" si="0">SUBTOTAL(109,C8:C12)</f>
        <v>85457198371115</v>
      </c>
      <c r="D13" s="122">
        <f t="shared" si="0"/>
        <v>83290258297761</v>
      </c>
      <c r="E13" s="122">
        <f t="shared" si="0"/>
        <v>6246105473010</v>
      </c>
      <c r="F13" s="123">
        <f>سپرده!$E13/$E$13</f>
        <v>1</v>
      </c>
    </row>
    <row r="14" spans="1:7" ht="23.1" customHeight="1" x14ac:dyDescent="0.4">
      <c r="A14" s="31" t="s">
        <v>32</v>
      </c>
      <c r="B14" s="32"/>
      <c r="C14" s="32"/>
      <c r="D14" s="32"/>
      <c r="E14" s="32"/>
      <c r="F14" s="32"/>
      <c r="G14" s="4"/>
    </row>
    <row r="18" spans="3:3" x14ac:dyDescent="0.4">
      <c r="C18" s="15" t="s">
        <v>137</v>
      </c>
    </row>
  </sheetData>
  <mergeCells count="6">
    <mergeCell ref="C6:D6"/>
    <mergeCell ref="A1:G1"/>
    <mergeCell ref="A2:G2"/>
    <mergeCell ref="A3:G3"/>
    <mergeCell ref="A4:G4"/>
    <mergeCell ref="E6:F6"/>
  </mergeCells>
  <pageMargins left="0.7" right="0.7" top="0.75" bottom="0.75" header="0.3" footer="0.3"/>
  <pageSetup paperSize="9" scale="81" orientation="landscape" horizontalDpi="4294967295" verticalDpi="4294967295"/>
  <headerFooter differentOddEven="1"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S12"/>
  <sheetViews>
    <sheetView rightToLeft="1" zoomScale="106" zoomScaleNormal="106" workbookViewId="0">
      <selection activeCell="F23" sqref="F23"/>
    </sheetView>
  </sheetViews>
  <sheetFormatPr defaultColWidth="9" defaultRowHeight="18" x14ac:dyDescent="0.45"/>
  <cols>
    <col min="1" max="1" width="39.28515625" style="61" customWidth="1"/>
    <col min="2" max="2" width="13" style="48" customWidth="1"/>
    <col min="3" max="3" width="18.28515625" style="48" customWidth="1"/>
    <col min="4" max="4" width="15.7109375" style="48" customWidth="1"/>
    <col min="5" max="5" width="17.7109375" style="48" customWidth="1"/>
    <col min="6" max="6" width="13" style="39" customWidth="1"/>
    <col min="7" max="7" width="17.28515625" style="39" bestFit="1" customWidth="1"/>
    <col min="8" max="10" width="13" style="39" customWidth="1"/>
    <col min="11" max="11" width="17.85546875" style="150" bestFit="1" customWidth="1"/>
    <col min="12" max="19" width="13" style="39" customWidth="1"/>
    <col min="20" max="20" width="9" style="39" customWidth="1"/>
    <col min="21" max="16384" width="9" style="39"/>
  </cols>
  <sheetData>
    <row r="1" spans="1:19" ht="21" x14ac:dyDescent="0.45">
      <c r="A1" s="38" t="s">
        <v>1</v>
      </c>
      <c r="B1" s="38"/>
      <c r="C1" s="38"/>
      <c r="D1" s="38"/>
      <c r="E1" s="41"/>
    </row>
    <row r="2" spans="1:19" ht="21" x14ac:dyDescent="0.45">
      <c r="A2" s="38" t="s">
        <v>138</v>
      </c>
      <c r="B2" s="38"/>
      <c r="C2" s="38"/>
      <c r="D2" s="38"/>
      <c r="E2" s="41"/>
    </row>
    <row r="3" spans="1:19" ht="21" x14ac:dyDescent="0.45">
      <c r="A3" s="38" t="s">
        <v>139</v>
      </c>
      <c r="B3" s="38"/>
      <c r="C3" s="38"/>
      <c r="D3" s="38"/>
      <c r="E3" s="41"/>
      <c r="K3" s="151">
        <v>31313839530494</v>
      </c>
    </row>
    <row r="4" spans="1:19" ht="18.75" x14ac:dyDescent="0.45">
      <c r="A4" s="40" t="s">
        <v>140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x14ac:dyDescent="0.45">
      <c r="A5" s="44" t="s">
        <v>141</v>
      </c>
      <c r="B5" s="44" t="s">
        <v>142</v>
      </c>
      <c r="C5" s="44" t="s">
        <v>129</v>
      </c>
      <c r="D5" s="44" t="s">
        <v>143</v>
      </c>
      <c r="E5" s="44" t="s">
        <v>144</v>
      </c>
      <c r="G5" s="149"/>
    </row>
    <row r="6" spans="1:19" ht="23.1" customHeight="1" x14ac:dyDescent="0.45">
      <c r="A6" s="115" t="s">
        <v>145</v>
      </c>
      <c r="B6" s="124" t="s">
        <v>146</v>
      </c>
      <c r="C6" s="116">
        <f>'درآمد سرمایه گذاری در سهام'!J19</f>
        <v>3266903429881</v>
      </c>
      <c r="D6" s="117">
        <f>C6/$C$11</f>
        <v>0.31827418132126933</v>
      </c>
      <c r="E6" s="117">
        <f>C6/K3</f>
        <v>0.10432778218396466</v>
      </c>
      <c r="G6" s="149"/>
    </row>
    <row r="7" spans="1:19" ht="23.1" customHeight="1" x14ac:dyDescent="0.45">
      <c r="A7" s="118" t="s">
        <v>147</v>
      </c>
      <c r="B7" s="127" t="s">
        <v>148</v>
      </c>
      <c r="C7" s="119">
        <f>'درآمد سرمایه گذاری در صندوق'!J30</f>
        <v>3235563107059</v>
      </c>
      <c r="D7" s="120">
        <f>C7/$C$11</f>
        <v>0.31522088764344558</v>
      </c>
      <c r="E7" s="120">
        <f>C7/$K$3</f>
        <v>0.10332693644636419</v>
      </c>
      <c r="G7" s="149"/>
    </row>
    <row r="8" spans="1:19" ht="23.1" customHeight="1" x14ac:dyDescent="0.45">
      <c r="A8" s="118" t="s">
        <v>149</v>
      </c>
      <c r="B8" s="127" t="s">
        <v>150</v>
      </c>
      <c r="C8" s="119">
        <f>'درآمد سرمایه گذاری در اوراق بها'!I24</f>
        <v>246496630109</v>
      </c>
      <c r="D8" s="120">
        <f t="shared" ref="D8:D10" si="0">C8/$C$11</f>
        <v>2.4014641029426284E-2</v>
      </c>
      <c r="E8" s="120">
        <f t="shared" ref="E8:E10" si="1">C8/$K$3</f>
        <v>7.8718111162624123E-3</v>
      </c>
      <c r="G8" s="149"/>
    </row>
    <row r="9" spans="1:19" ht="23.1" customHeight="1" x14ac:dyDescent="0.45">
      <c r="A9" s="118" t="s">
        <v>151</v>
      </c>
      <c r="B9" s="127" t="s">
        <v>152</v>
      </c>
      <c r="C9" s="119">
        <f>'درآمد سپرده بانکی'!E12</f>
        <v>73413024830</v>
      </c>
      <c r="D9" s="120">
        <f t="shared" si="0"/>
        <v>7.1521766338031529E-3</v>
      </c>
      <c r="E9" s="120">
        <f t="shared" si="1"/>
        <v>2.3444274458425652E-3</v>
      </c>
      <c r="G9" s="149"/>
    </row>
    <row r="10" spans="1:19" ht="23.1" customHeight="1" x14ac:dyDescent="0.45">
      <c r="A10" s="118" t="s">
        <v>153</v>
      </c>
      <c r="B10" s="127" t="s">
        <v>154</v>
      </c>
      <c r="C10" s="119">
        <f>'سایر درآمدها'!C10</f>
        <v>3442054986041</v>
      </c>
      <c r="D10" s="120">
        <f t="shared" si="0"/>
        <v>0.33533811337205566</v>
      </c>
      <c r="E10" s="120">
        <f t="shared" si="1"/>
        <v>0.1099212053727574</v>
      </c>
      <c r="G10" s="149"/>
    </row>
    <row r="11" spans="1:19" ht="23.1" customHeight="1" x14ac:dyDescent="0.45">
      <c r="A11" s="121" t="s">
        <v>31</v>
      </c>
      <c r="B11" s="121"/>
      <c r="C11" s="122">
        <f>SUM(C6:C10)</f>
        <v>10264431177920</v>
      </c>
      <c r="D11" s="123">
        <f>SUM(D6:D10)</f>
        <v>1</v>
      </c>
      <c r="E11" s="123">
        <f>SUM(E6:E10)</f>
        <v>0.32779216256519128</v>
      </c>
      <c r="G11" s="149"/>
    </row>
    <row r="12" spans="1:19" ht="23.1" customHeight="1" x14ac:dyDescent="0.45">
      <c r="A12" s="30" t="s">
        <v>32</v>
      </c>
      <c r="B12" s="59"/>
      <c r="C12" s="32"/>
      <c r="D12" s="32"/>
      <c r="E12" s="32"/>
      <c r="F12" s="60"/>
      <c r="G12" s="60"/>
      <c r="H12" s="60"/>
      <c r="I12" s="60"/>
      <c r="J12" s="60"/>
      <c r="K12" s="152"/>
      <c r="L12" s="60"/>
      <c r="M12" s="60"/>
      <c r="N12" s="60"/>
      <c r="O12" s="60"/>
      <c r="P12" s="60"/>
      <c r="Q12" s="60"/>
      <c r="R12" s="60"/>
      <c r="S12" s="60"/>
    </row>
  </sheetData>
  <mergeCells count="4">
    <mergeCell ref="A4:S4"/>
    <mergeCell ref="A1:D1"/>
    <mergeCell ref="A2:D2"/>
    <mergeCell ref="A3:D3"/>
  </mergeCells>
  <pageMargins left="0.7" right="0.7" top="0.75" bottom="0.75" header="0.3" footer="0.3"/>
  <pageSetup paperSize="9" orientation="landscape" horizontalDpi="4294967295" verticalDpi="4294967295"/>
  <headerFooter differentOddEven="1" differentFirst="1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18</vt:i4>
      </vt:variant>
    </vt:vector>
  </HeadingPairs>
  <TitlesOfParts>
    <vt:vector size="38" baseType="lpstr">
      <vt:lpstr>1</vt:lpstr>
      <vt:lpstr> سهام</vt:lpstr>
      <vt:lpstr>اوراق تبعی</vt:lpstr>
      <vt:lpstr>اوراق</vt:lpstr>
      <vt:lpstr>واحدهای صندوق</vt:lpstr>
      <vt:lpstr>تعدیل قیمت</vt:lpstr>
      <vt:lpstr>گواهی سپرده</vt:lpstr>
      <vt:lpstr>سپرده</vt:lpstr>
      <vt:lpstr>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ازفروش</vt:lpstr>
      <vt:lpstr>درآمد ناشی از تغییر قیمت اوراق </vt:lpstr>
      <vt:lpstr>درآمد سرمایه گذاری در اوراق بها</vt:lpstr>
      <vt:lpstr>درآمد سرمایه گذاری در سهام</vt:lpstr>
      <vt:lpstr>درآمد سرمایه گذاری در صندوق</vt:lpstr>
      <vt:lpstr>درآمد سپرده بانکی</vt:lpstr>
      <vt:lpstr>سایر درآمدها</vt:lpstr>
      <vt:lpstr>' سهام'!Print_Area</vt:lpstr>
      <vt:lpstr>اوراق!Print_Area</vt:lpstr>
      <vt:lpstr>'اوراق تبعی'!Print_Area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ناشی از تغییر قیمت اوراق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'گواهی سپرده'!Print_Area</vt:lpstr>
      <vt:lpstr>'واحدهای صندوق'!Print_Area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Hossein Navoshki</cp:lastModifiedBy>
  <cp:lastPrinted>2022-07-11T16:32:10Z</cp:lastPrinted>
  <dcterms:created xsi:type="dcterms:W3CDTF">2017-11-22T14:26:20Z</dcterms:created>
  <dcterms:modified xsi:type="dcterms:W3CDTF">2026-01-28T14:27:43Z</dcterms:modified>
</cp:coreProperties>
</file>