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fund\5 بازارگردانی\صورتهای مالی\صورت وضعیت پرتفوی\1404\1404.12.29\"/>
    </mc:Choice>
  </mc:AlternateContent>
  <xr:revisionPtr revIDLastSave="0" documentId="13_ncr:1_{51F48A16-750C-41BA-A420-9B9517733510}" xr6:coauthVersionLast="47" xr6:coauthVersionMax="47" xr10:uidLastSave="{00000000-0000-0000-0000-000000000000}"/>
  <bookViews>
    <workbookView xWindow="-108" yWindow="-108" windowWidth="23256" windowHeight="12576" tabRatio="688" xr2:uid="{00000000-000D-0000-FFFF-FFFF00000000}"/>
  </bookViews>
  <sheets>
    <sheet name="1" sheetId="16" r:id="rId1"/>
    <sheet name=" سهام" sheetId="1" r:id="rId2"/>
    <sheet name="اوراق تبعی" sheetId="20" r:id="rId3"/>
    <sheet name="اوراق" sheetId="3" r:id="rId4"/>
    <sheet name="واحدهای صندوق" sheetId="21" r:id="rId5"/>
    <sheet name="تعدیل قیمت" sheetId="17" r:id="rId6"/>
    <sheet name="گواهی سپرده" sheetId="18" r:id="rId7"/>
    <sheet name="سپرده" sheetId="2" r:id="rId8"/>
    <sheet name="درآمدها" sheetId="11" r:id="rId9"/>
    <sheet name="درآمد سود سهام" sheetId="12" r:id="rId10"/>
    <sheet name="درآمد سود صندوق" sheetId="23" r:id="rId11"/>
    <sheet name="سود اوراق بهادار" sheetId="13" r:id="rId12"/>
    <sheet name="درآمد ناشی ازفروش" sheetId="15" r:id="rId13"/>
    <sheet name="درآمد ناشی از تغییر قیمت اوراق " sheetId="14" r:id="rId14"/>
    <sheet name="درآمد سرمایه گذاری در اوراق بها" sheetId="6" r:id="rId15"/>
    <sheet name="درآمد سرمایه گذاری در سهام" sheetId="5" r:id="rId16"/>
    <sheet name="درآمد سرمایه گذاری در صندوق" sheetId="22" r:id="rId17"/>
    <sheet name="سایر درآمدها" sheetId="8" r:id="rId18"/>
  </sheets>
  <definedNames>
    <definedName name="_xlnm.Print_Area" localSheetId="1">' سهام'!A1:M21</definedName>
    <definedName name="_xlnm.Print_Area" localSheetId="3">اوراق!A1:S24</definedName>
    <definedName name="_xlnm.Print_Area" localSheetId="2">'اوراق تبعی'!$A$1:$I$10</definedName>
    <definedName name="_xlnm.Print_Area" localSheetId="5">'تعدیل قیمت'!$A$1:$J$11</definedName>
    <definedName name="_xlnm.Print_Area" localSheetId="14">'درآمد سرمایه گذاری در اوراق بها'!A1:I25</definedName>
    <definedName name="_xlnm.Print_Area" localSheetId="15">'درآمد سرمایه گذاری در سهام'!$A$1:$K$22</definedName>
    <definedName name="_xlnm.Print_Area" localSheetId="16">'درآمد سرمایه گذاری در صندوق'!$A$1:$K$32</definedName>
    <definedName name="_xlnm.Print_Area" localSheetId="9">'درآمد سود سهام'!$A$1:$M$13</definedName>
    <definedName name="_xlnm.Print_Area" localSheetId="13">'درآمد ناشی از تغییر قیمت اوراق '!A1:I49</definedName>
    <definedName name="_xlnm.Print_Area" localSheetId="12">'درآمد ناشی ازفروش'!$A$1:$I$40</definedName>
    <definedName name="_xlnm.Print_Area" localSheetId="8">درآمدها!$A$1:$S$12</definedName>
    <definedName name="_xlnm.Print_Area" localSheetId="17">'سایر درآمدها'!$A$1:$C$11</definedName>
    <definedName name="_xlnm.Print_Area" localSheetId="7">سپرده!A1:G18</definedName>
    <definedName name="_xlnm.Print_Area" localSheetId="11">'سود اوراق بهادار'!$A$1:$J$22</definedName>
    <definedName name="_xlnm.Print_Area" localSheetId="6">'گواهی سپرده'!$A$1:$P$12</definedName>
    <definedName name="_xlnm.Print_Area" localSheetId="4">'واحدهای صندوق'!A1:M25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8" l="1"/>
  <c r="B10" i="8"/>
  <c r="D31" i="22"/>
  <c r="E31" i="22"/>
  <c r="F31" i="22"/>
  <c r="G31" i="22"/>
  <c r="H31" i="22"/>
  <c r="I31" i="22"/>
  <c r="J31" i="22"/>
  <c r="K31" i="22"/>
  <c r="C31" i="22"/>
  <c r="C21" i="5"/>
  <c r="D21" i="5"/>
  <c r="E21" i="5"/>
  <c r="F21" i="5"/>
  <c r="G21" i="5"/>
  <c r="H21" i="5"/>
  <c r="I21" i="5"/>
  <c r="J21" i="5"/>
  <c r="K21" i="5"/>
  <c r="B21" i="5"/>
  <c r="I24" i="6"/>
  <c r="C24" i="6"/>
  <c r="D24" i="6"/>
  <c r="E24" i="6"/>
  <c r="F24" i="6"/>
  <c r="G24" i="6"/>
  <c r="H24" i="6"/>
  <c r="B24" i="6"/>
  <c r="G45" i="14"/>
  <c r="H45" i="14"/>
  <c r="I45" i="14"/>
  <c r="D45" i="14"/>
  <c r="E45" i="14"/>
  <c r="C45" i="14"/>
  <c r="H37" i="15"/>
  <c r="I37" i="15"/>
  <c r="G37" i="15"/>
  <c r="D37" i="15"/>
  <c r="E37" i="15"/>
  <c r="C37" i="15"/>
  <c r="J22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7" i="13"/>
  <c r="H22" i="13"/>
  <c r="I22" i="13"/>
  <c r="E22" i="13"/>
  <c r="F22" i="13"/>
  <c r="G12" i="12"/>
  <c r="H12" i="12"/>
  <c r="I12" i="12"/>
  <c r="J12" i="12"/>
  <c r="F12" i="12"/>
  <c r="E11" i="11"/>
  <c r="E8" i="11"/>
  <c r="E9" i="11"/>
  <c r="E10" i="11"/>
  <c r="E7" i="11"/>
  <c r="E6" i="11"/>
  <c r="J2" i="11"/>
  <c r="D8" i="11"/>
  <c r="D9" i="11"/>
  <c r="D10" i="11"/>
  <c r="D7" i="11"/>
  <c r="D6" i="11"/>
  <c r="D11" i="11"/>
  <c r="C11" i="11"/>
  <c r="F13" i="2"/>
  <c r="F12" i="2"/>
  <c r="F9" i="2"/>
  <c r="F10" i="2"/>
  <c r="F11" i="2"/>
  <c r="F8" i="2"/>
  <c r="M24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10" i="21"/>
  <c r="L24" i="21"/>
  <c r="K24" i="21"/>
  <c r="H24" i="21"/>
  <c r="F24" i="21"/>
  <c r="D24" i="21"/>
  <c r="C24" i="21"/>
  <c r="T4" i="21"/>
  <c r="J23" i="3"/>
  <c r="I23" i="3"/>
  <c r="R23" i="3"/>
  <c r="Q23" i="3"/>
  <c r="S23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9" i="3"/>
  <c r="Y4" i="3"/>
  <c r="M11" i="1"/>
  <c r="M12" i="1"/>
  <c r="M13" i="1"/>
  <c r="M14" i="1"/>
  <c r="M15" i="1"/>
  <c r="M16" i="1"/>
  <c r="M17" i="1"/>
  <c r="M18" i="1"/>
  <c r="M19" i="1"/>
  <c r="M10" i="1"/>
  <c r="M20" i="1" s="1"/>
  <c r="D20" i="1"/>
  <c r="F20" i="1"/>
  <c r="H20" i="1"/>
  <c r="J20" i="1"/>
  <c r="K20" i="1"/>
  <c r="L20" i="1"/>
  <c r="C20" i="1"/>
  <c r="G2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<sst xmlns="http://schemas.openxmlformats.org/spreadsheetml/2006/main" count="637" uniqueCount="225">
  <si>
    <t>به ‌نام خدا</t>
  </si>
  <si>
    <t>صندوق سرمایه گذاری اختصاصی بازارگردانی کیان</t>
  </si>
  <si>
    <t xml:space="preserve">صورت وضعیت پرتفوی
</t>
  </si>
  <si>
    <t xml:space="preserve">برای ماه منتهی به 1404/12/29
</t>
  </si>
  <si>
    <t>مدیر صندوق</t>
  </si>
  <si>
    <t xml:space="preserve"> صندوق سرمایه گذاری اختصاصی بازارگردانی کیان</t>
  </si>
  <si>
    <t xml:space="preserve">صورت وضعیت پرتفوی </t>
  </si>
  <si>
    <t>برای ماه منتهی به 1404/12/29</t>
  </si>
  <si>
    <t>1- سرمایه گذاری ها</t>
  </si>
  <si>
    <t>1-1-سرمایه‌گذاری در سهام و حق تقدم سهام وصندوق‌های سرمایه‌گذاری</t>
  </si>
  <si>
    <t>1404/12/01</t>
  </si>
  <si>
    <t>تغییرات طی دوره</t>
  </si>
  <si>
    <t>1404/12/29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</si>
  <si>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</si>
  <si>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</si>
  <si>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</si>
  <si>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</si>
  <si>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</si>
  <si>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</si>
  <si>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</si>
  <si>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</si>
  <si>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</si>
  <si>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</si>
  <si>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دارو عبیدی (دعبید)</t>
  </si>
  <si>
    <t>کیمیای زنجان گستران (کیمیا)</t>
  </si>
  <si>
    <t>فرابورس ایران (فرابورس)</t>
  </si>
  <si>
    <t>پویا زرکان آق دره (فزر)</t>
  </si>
  <si>
    <t>صنایع شیمیایی کیمیاگران امروز (شکام)</t>
  </si>
  <si>
    <t>سوژمیران (فسوژ)</t>
  </si>
  <si>
    <t>گروه مالی کیان (کیانا)</t>
  </si>
  <si>
    <t>توسعه فن افزار توسن (فن افزار)</t>
  </si>
  <si>
    <t>کانی کربن طبس (کربن)</t>
  </si>
  <si>
    <t>کانی کربن طبس (حق تقدم) (کربنح)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</si>
  <si>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</si>
  <si>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</si>
  <si>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</si>
  <si>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</si>
  <si>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</si>
  <si>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</si>
  <si>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</si>
  <si>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</si>
  <si>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</si>
  <si>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</si>
  <si>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</si>
  <si>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</si>
  <si>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</si>
  <si>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</si>
  <si>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</si>
  <si>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</si>
  <si>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</si>
  <si>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</si>
  <si>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</si>
  <si>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مرابحه مادیران-کیان060626 (لوازم مادیران063)</t>
  </si>
  <si>
    <t>بلی</t>
  </si>
  <si>
    <t>1402/06/26</t>
  </si>
  <si>
    <t>1406/06/26</t>
  </si>
  <si>
    <t>مرابحه الکترومادیرا-کیان060626 (الکترومادیران062)</t>
  </si>
  <si>
    <t>مرابحه کرمان موتور-کیان051223 (کرمان5124)</t>
  </si>
  <si>
    <t>1402/12/23</t>
  </si>
  <si>
    <t>1405/12/23</t>
  </si>
  <si>
    <t>مرابحه عالیس-کیان070224 (عالیس072)</t>
  </si>
  <si>
    <t>1403/02/24</t>
  </si>
  <si>
    <t>1407/02/24</t>
  </si>
  <si>
    <t>صکوک اجاره فارس07-بدون ضامن (صفارس07)</t>
  </si>
  <si>
    <t>1403/03/07</t>
  </si>
  <si>
    <t>1407/03/07</t>
  </si>
  <si>
    <t>مرابحه ایده گستران زمان070309 (ایده07)</t>
  </si>
  <si>
    <t>1403/03/09</t>
  </si>
  <si>
    <t>1407/03/09</t>
  </si>
  <si>
    <t>صکوک مرابحه فروس670-بدون ضامن (صفروس670)</t>
  </si>
  <si>
    <t>1403/07/29</t>
  </si>
  <si>
    <t>1406/07/29</t>
  </si>
  <si>
    <t>مرابحه توسعه معادن-کیان071120 (توسعه معادن071)</t>
  </si>
  <si>
    <t>1403/11/20</t>
  </si>
  <si>
    <t>1407/11/20</t>
  </si>
  <si>
    <t>مرابحه آرمان ارگ-کیان071221 (آرمان ارگ072)</t>
  </si>
  <si>
    <t>1403/12/21</t>
  </si>
  <si>
    <t>1407/12/21</t>
  </si>
  <si>
    <t>مرابحه نانو دارو پژوهان080527 (نانو دارو08)</t>
  </si>
  <si>
    <t>1404/05/27</t>
  </si>
  <si>
    <t>1408/05/27</t>
  </si>
  <si>
    <t>مرابحه جاوید آریان 080612 (تاجا08)</t>
  </si>
  <si>
    <t>1404/06/12</t>
  </si>
  <si>
    <t>1408/06/12</t>
  </si>
  <si>
    <t>صکوک اجاره فارس86-بدون ضامن (صفارس86)</t>
  </si>
  <si>
    <t>1404/06/24</t>
  </si>
  <si>
    <t>1408/06/24</t>
  </si>
  <si>
    <t>صکوک اجاره فارس008-بدون ضامن (صفارس008)</t>
  </si>
  <si>
    <t>1404/08/24</t>
  </si>
  <si>
    <t>1408/08/24</t>
  </si>
  <si>
    <t>صکوک اجاره تاصیکو081-بدون ضامن (صصیکو081)</t>
  </si>
  <si>
    <t>1404/10/16</t>
  </si>
  <si>
    <t>1408/10/16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</si>
  <si>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</si>
  <si>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</si>
  <si>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</si>
  <si>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</si>
  <si>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</si>
  <si>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تداوم اطمینان تمدن (تداوم)</t>
  </si>
  <si>
    <t>با درآمد ثابت کیان (کیان)</t>
  </si>
  <si>
    <t>ص.س. در اوراق بهادار مبتنی بر طلای کیان (گوهر)</t>
  </si>
  <si>
    <t>ارمغان فیروزه آسیا (فیروزا)</t>
  </si>
  <si>
    <t>آوای سهام کیان (رشدی کیان)</t>
  </si>
  <si>
    <t>نوع دوم کارا (کارا)</t>
  </si>
  <si>
    <t>شاخصی کیان (هم وزن)</t>
  </si>
  <si>
    <t>سرمایه گذاری لبخند فارابی (لبخند)</t>
  </si>
  <si>
    <t>با درآمد ثابت سام (سام)</t>
  </si>
  <si>
    <t>بخشی کیان (فارما کیان)</t>
  </si>
  <si>
    <t>به آفرید سپینود (سپینود)</t>
  </si>
  <si>
    <t>زمرد کوروش (زمرد کوروش)</t>
  </si>
  <si>
    <t>اوراق بهادار با درآمد ثابت رایبد (رایبد)</t>
  </si>
  <si>
    <t>بخشی کیان2 (یوتیلیتی)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</si>
  <si>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</si>
  <si>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</si>
  <si>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از تاریخ 1404/12/01 تا تاریخ 1404/12/29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</si>
  <si>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</si>
  <si>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</si>
  <si>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</si>
  <si>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</si>
  <si>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</si>
  <si>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</si>
  <si>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</si>
  <si>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</si>
  <si>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</si>
  <si>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</si>
  <si>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</si>
  <si>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</si>
  <si>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</si>
  <si>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</si>
  <si>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</si>
  <si>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</si>
  <si>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</si>
  <si>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</si>
  <si>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</si>
  <si>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شهر</t>
  </si>
  <si>
    <t>بانک صادرات</t>
  </si>
  <si>
    <t>بانک خاورمیانه</t>
  </si>
  <si>
    <t>بانک پاسارگاد</t>
  </si>
  <si>
    <t>بانک ملت</t>
  </si>
  <si>
    <t xml:space="preserve"> </t>
  </si>
  <si>
    <t xml:space="preserve">صورت وضعیت درآمدها </t>
  </si>
  <si>
    <t>برای ماه منتهی به  1404/12/29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</si>
  <si>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</si>
  <si>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</si>
  <si>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</si>
  <si>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</si>
  <si>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</si>
  <si>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</si>
  <si>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</si>
  <si>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</si>
  <si>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</si>
  <si>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</si>
  <si>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</si>
  <si>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</si>
  <si>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</si>
  <si>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</si>
  <si>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</si>
  <si>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</si>
  <si>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</si>
  <si>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1404/12/01 تا  1404/12/29</t>
  </si>
  <si>
    <t>از ابتدای سال مالی تا 1404/12/29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</si>
  <si>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</si>
  <si>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</si>
  <si>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</si>
  <si>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</si>
  <si>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</si>
  <si>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</si>
  <si>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1404/03/28</t>
  </si>
  <si>
    <t>1404/04/16</t>
  </si>
  <si>
    <t>1404/04/29</t>
  </si>
  <si>
    <t>1404/05/05</t>
  </si>
  <si>
    <t>1404/11/28</t>
  </si>
  <si>
    <t>درآمد سود صندوق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</si>
  <si>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</si>
  <si>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</si>
  <si>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</si>
  <si>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</si>
  <si>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</si>
  <si>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</si>
  <si>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</si>
  <si>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</si>
  <si>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</si>
  <si>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1405/06/26</t>
  </si>
  <si>
    <t>23.00</t>
  </si>
  <si>
    <t>1405/03/12</t>
  </si>
  <si>
    <t>1405/02/27</t>
  </si>
  <si>
    <t>1405/03/09</t>
  </si>
  <si>
    <t>1405/01/29</t>
  </si>
  <si>
    <t>26.00</t>
  </si>
  <si>
    <t>1405/02/24</t>
  </si>
  <si>
    <t>1405/03/21</t>
  </si>
  <si>
    <t>1405/02/20</t>
  </si>
  <si>
    <t>1405/03/23</t>
  </si>
  <si>
    <t>1405/03/24</t>
  </si>
  <si>
    <t>1405/04/16</t>
  </si>
  <si>
    <t>1405/03/07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</si>
  <si>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</si>
  <si>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</si>
  <si>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</si>
  <si>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</si>
  <si>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</si>
  <si>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خاتم ایساتیس پویا (خاتم)</t>
  </si>
  <si>
    <t>ارزش پاداش (پاداش)</t>
  </si>
  <si>
    <t>با درآمد ثابت پاسارگاد (پاسارگاد)</t>
  </si>
  <si>
    <t>کامیاب آشنا (کامیاب)</t>
  </si>
  <si>
    <t>نهال ایرانیان (صنهال)</t>
  </si>
  <si>
    <t>سپر سرمایه بیدار (سپر)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</si>
  <si>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</si>
  <si>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</si>
  <si>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</si>
  <si>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</si>
  <si>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</si>
  <si>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</si>
  <si>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</si>
  <si>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</si>
  <si>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</si>
  <si>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</si>
  <si>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</si>
  <si>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</si>
  <si>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</si>
  <si>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</si>
  <si>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</si>
  <si>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4-2-سایر درآمدها:</t>
  </si>
  <si>
    <t>درامد حاصل از بازارگردانی</t>
  </si>
  <si>
    <t>مرابحه الکتروما+A7:J69دیرا-کیان060626 (الکترومادیران062)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</si>
</sst>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72" formatCode="0.0%"/>
  </numFmts>
  <fonts count="24" x14ac:knownFonts="1">
    <font>
      <sz val="11"/>
      <color theme="1"/>
      <name val="B Nazanin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0"/>
      <name val="B Nazanin"/>
      <charset val="178"/>
    </font>
    <font>
      <sz val="10"/>
      <name val="B Nazanin"/>
      <charset val="178"/>
    </font>
    <font>
      <sz val="8"/>
      <name val="B Nazanin"/>
      <charset val="178"/>
    </font>
    <font>
      <sz val="8"/>
      <name val="B Nazanin"/>
      <family val="2"/>
      <charset val="178"/>
    </font>
    <font>
      <b/>
      <sz val="11"/>
      <name val="B Nazanin"/>
      <charset val="178"/>
      <scheme val="minor"/>
    </font>
    <font>
      <sz val="11"/>
      <name val="B Nazanin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sz val="11"/>
      <name val="B Nazanin"/>
      <family val="2"/>
      <charset val="178"/>
      <scheme val="minor"/>
    </font>
    <font>
      <b/>
      <sz val="11"/>
      <name val="B Nazanin"/>
      <charset val="178"/>
    </font>
    <font>
      <sz val="12"/>
      <name val="B Nazanin"/>
      <charset val="178"/>
      <scheme val="minor"/>
    </font>
    <font>
      <b/>
      <sz val="8"/>
      <name val="B Nazanin"/>
      <charset val="178"/>
    </font>
    <font>
      <b/>
      <sz val="10"/>
      <name val="B Titr"/>
      <charset val="178"/>
    </font>
    <font>
      <i/>
      <sz val="8"/>
      <name val="B Nazanin"/>
      <charset val="178"/>
    </font>
    <font>
      <i/>
      <sz val="10"/>
      <name val="B Nazanin"/>
      <charset val="178"/>
    </font>
    <font>
      <b/>
      <sz val="12"/>
      <name val="B Titr"/>
      <charset val="178"/>
    </font>
    <font>
      <sz val="18"/>
      <name val="B Nazanin"/>
      <charset val="178"/>
    </font>
    <font>
      <sz val="20"/>
      <name val="B Nazanin"/>
      <charset val="178"/>
    </font>
    <font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8" fontId="7" fillId="0" borderId="11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38" fontId="7" fillId="0" borderId="10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readingOrder="2"/>
    </xf>
    <xf numFmtId="0" fontId="6" fillId="0" borderId="0" xfId="0" applyFont="1" applyAlignment="1">
      <alignment horizontal="right" vertical="center" readingOrder="1"/>
    </xf>
    <xf numFmtId="0" fontId="6" fillId="0" borderId="0" xfId="0" applyFont="1" applyAlignment="1">
      <alignment horizontal="right" vertical="center" readingOrder="2"/>
    </xf>
    <xf numFmtId="165" fontId="6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right" vertical="center" readingOrder="2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 readingOrder="2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5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49" fontId="6" fillId="0" borderId="0" xfId="0" applyNumberFormat="1" applyFont="1" applyAlignment="1">
      <alignment horizontal="right" vertical="center" readingOrder="2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readingOrder="2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 readingOrder="2"/>
    </xf>
    <xf numFmtId="165" fontId="6" fillId="0" borderId="0" xfId="0" applyNumberFormat="1" applyFont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 readingOrder="2"/>
    </xf>
    <xf numFmtId="0" fontId="13" fillId="0" borderId="0" xfId="0" applyFont="1"/>
    <xf numFmtId="0" fontId="17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 readingOrder="2"/>
    </xf>
    <xf numFmtId="165" fontId="18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horizontal="right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72" fontId="7" fillId="0" borderId="11" xfId="1" applyNumberFormat="1" applyFont="1" applyFill="1" applyBorder="1" applyAlignment="1">
      <alignment horizontal="center" vertical="center"/>
    </xf>
    <xf numFmtId="172" fontId="7" fillId="0" borderId="4" xfId="1" applyNumberFormat="1" applyFont="1" applyFill="1" applyBorder="1" applyAlignment="1">
      <alignment horizontal="center" vertical="center"/>
    </xf>
    <xf numFmtId="10" fontId="7" fillId="0" borderId="11" xfId="1" applyNumberFormat="1" applyFont="1" applyFill="1" applyBorder="1" applyAlignment="1">
      <alignment horizontal="center" vertical="center"/>
    </xf>
    <xf numFmtId="10" fontId="7" fillId="0" borderId="4" xfId="1" applyNumberFormat="1" applyFont="1" applyFill="1" applyBorder="1" applyAlignment="1">
      <alignment horizontal="center" vertical="center"/>
    </xf>
    <xf numFmtId="9" fontId="7" fillId="0" borderId="11" xfId="1" applyNumberFormat="1" applyFont="1" applyFill="1" applyBorder="1" applyAlignment="1">
      <alignment horizontal="center" vertical="center"/>
    </xf>
    <xf numFmtId="9" fontId="7" fillId="0" borderId="4" xfId="1" applyNumberFormat="1" applyFont="1" applyFill="1" applyBorder="1" applyAlignment="1">
      <alignment horizontal="center" vertical="center"/>
    </xf>
    <xf numFmtId="3" fontId="11" fillId="0" borderId="0" xfId="0" applyNumberFormat="1" applyFont="1"/>
    <xf numFmtId="165" fontId="6" fillId="0" borderId="0" xfId="0" applyNumberFormat="1" applyFont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175260</xdr:rowOff>
    </xdr:from>
    <xdr:to>
      <xdr:col>11</xdr:col>
      <xdr:colOff>231627</xdr:colOff>
      <xdr:row>40</xdr:row>
      <xdr:rowOff>52326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96FE5-2FBD-46D6-9CDE-1D4ADF4E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2651093" y="175260"/>
          <a:ext cx="6266667" cy="81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8:I8" headerRowCount="0">
  <tableColumns count="9">
    <tableColumn id="1" xr3:uid="{00000000-0010-0000-0100-000001000000}" name="جمع"/>
    <tableColumn id="2" xr3:uid="{00000000-0010-0000-0100-000002000000}" name="0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9:G9" headerRowCount="0">
  <tableColumns count="7">
    <tableColumn id="1" xr3:uid="{00000000-0010-0000-0400-000001000000}" name="جمع"/>
    <tableColumn id="2" xr3:uid="{00000000-0010-0000-0400-000002000000}" name="0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8:P8" headerRowCount="0">
  <tableColumns count="16">
    <tableColumn id="1" xr3:uid="{00000000-0010-0000-0500-000001000000}" name="جمع"/>
    <tableColumn id="2" xr3:uid="{00000000-0010-0000-0500-000002000000}" name="Column2"/>
    <tableColumn id="3" xr3:uid="{00000000-0010-0000-0500-000003000000}" name="0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/>
    <tableColumn id="10" xr3:uid="{00000000-0010-0000-0500-00000A000000}" name="Column10"/>
    <tableColumn id="11" xr3:uid="{00000000-0010-0000-0500-00000B000000}" name="Column11"/>
    <tableColumn id="12" xr3:uid="{00000000-0010-0000-0500-00000C000000}" name="Column12"/>
    <tableColumn id="13" xr3:uid="{00000000-0010-0000-0500-00000D000000}" name="Column13"/>
    <tableColumn id="14" xr3:uid="{00000000-0010-0000-0500-00000E000000}" name="Column14"/>
    <tableColumn id="15" xr3:uid="{00000000-0010-0000-0500-00000F000000}" name="Column15"/>
    <tableColumn id="16" xr3:uid="{00000000-0010-0000-0500-000010000000}" name="Column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topLeftCell="A25" zoomScaleNormal="100" workbookViewId="0">
      <selection activeCell="P8" sqref="P8"/>
    </sheetView>
  </sheetViews>
  <sheetFormatPr defaultColWidth="9" defaultRowHeight="16.8" x14ac:dyDescent="0.5"/>
  <cols>
    <col min="1" max="1" width="9" style="47" customWidth="1"/>
    <col min="2" max="16384" width="9" style="47"/>
  </cols>
  <sheetData>
    <row r="3" spans="1:17" ht="27.6" x14ac:dyDescent="0.8">
      <c r="D3" s="115" t="s">
        <v>0</v>
      </c>
      <c r="E3" s="116"/>
      <c r="F3" s="116"/>
    </row>
    <row r="6" spans="1:17" ht="15" customHeight="1" x14ac:dyDescent="0.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 ht="15" customHeight="1" x14ac:dyDescent="0.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ht="15" customHeight="1" x14ac:dyDescent="0.5">
      <c r="A8" s="118"/>
      <c r="B8" s="118"/>
      <c r="C8" s="118"/>
      <c r="D8" s="118"/>
      <c r="E8" s="118"/>
      <c r="F8" s="118"/>
      <c r="G8" s="118"/>
      <c r="H8" s="118"/>
      <c r="I8" s="118"/>
      <c r="J8" s="117"/>
      <c r="K8" s="117"/>
      <c r="L8" s="117"/>
      <c r="M8" s="117"/>
      <c r="N8" s="117"/>
      <c r="O8" s="117"/>
      <c r="P8" s="117"/>
      <c r="Q8" s="117"/>
    </row>
    <row r="9" spans="1:17" ht="15" customHeight="1" x14ac:dyDescent="0.5">
      <c r="A9" s="118"/>
      <c r="B9" s="118"/>
      <c r="C9" s="118"/>
      <c r="D9" s="118"/>
      <c r="E9" s="118"/>
      <c r="F9" s="118"/>
      <c r="G9" s="118"/>
      <c r="H9" s="118"/>
      <c r="I9" s="118"/>
      <c r="J9" s="117"/>
      <c r="K9" s="117"/>
      <c r="L9" s="117"/>
      <c r="M9" s="117"/>
      <c r="N9" s="117"/>
      <c r="O9" s="117"/>
      <c r="P9" s="117"/>
      <c r="Q9" s="117"/>
    </row>
    <row r="10" spans="1:17" ht="15" customHeight="1" x14ac:dyDescent="0.5">
      <c r="A10" s="118"/>
      <c r="B10" s="118"/>
      <c r="C10" s="118"/>
      <c r="D10" s="118"/>
      <c r="E10" s="118"/>
      <c r="F10" s="118"/>
      <c r="G10" s="118"/>
      <c r="H10" s="118"/>
      <c r="I10" s="118"/>
      <c r="J10" s="117"/>
      <c r="K10" s="117"/>
      <c r="L10" s="117"/>
      <c r="M10" s="117"/>
      <c r="N10" s="117"/>
      <c r="O10" s="117"/>
      <c r="P10" s="117"/>
      <c r="Q10" s="117"/>
    </row>
    <row r="11" spans="1:17" ht="15" customHeight="1" x14ac:dyDescent="0.5">
      <c r="A11" s="118"/>
      <c r="B11" s="118"/>
      <c r="C11" s="118"/>
      <c r="D11" s="118"/>
      <c r="E11" s="118"/>
      <c r="F11" s="118"/>
      <c r="G11" s="118"/>
      <c r="H11" s="118"/>
      <c r="I11" s="118"/>
      <c r="J11" s="117"/>
      <c r="K11" s="117"/>
      <c r="L11" s="117"/>
      <c r="M11" s="117"/>
      <c r="N11" s="117"/>
      <c r="O11" s="117"/>
      <c r="P11" s="117"/>
      <c r="Q11" s="117"/>
    </row>
    <row r="12" spans="1:17" ht="15" customHeight="1" x14ac:dyDescent="0.5">
      <c r="A12" s="118"/>
      <c r="B12" s="118"/>
      <c r="C12" s="118"/>
      <c r="D12" s="118"/>
      <c r="E12" s="118"/>
      <c r="F12" s="118"/>
      <c r="G12" s="118"/>
      <c r="H12" s="118"/>
      <c r="I12" s="118"/>
      <c r="J12" s="117"/>
      <c r="K12" s="117"/>
      <c r="L12" s="117"/>
      <c r="M12" s="117"/>
      <c r="N12" s="117"/>
      <c r="O12" s="117"/>
      <c r="P12" s="117"/>
      <c r="Q12" s="117"/>
    </row>
    <row r="13" spans="1:17" ht="15" customHeight="1" x14ac:dyDescent="0.5">
      <c r="A13" s="118"/>
      <c r="B13" s="118"/>
      <c r="C13" s="118"/>
      <c r="D13" s="118"/>
      <c r="E13" s="118"/>
      <c r="F13" s="118"/>
      <c r="G13" s="118"/>
      <c r="H13" s="118"/>
      <c r="I13" s="118"/>
      <c r="J13" s="117"/>
      <c r="K13" s="117"/>
      <c r="L13" s="117"/>
      <c r="M13" s="117"/>
      <c r="N13" s="117"/>
      <c r="O13" s="117"/>
      <c r="P13" s="117"/>
      <c r="Q13" s="117"/>
    </row>
    <row r="14" spans="1:17" ht="15" customHeight="1" x14ac:dyDescent="0.5">
      <c r="A14" s="118"/>
      <c r="B14" s="118"/>
      <c r="C14" s="118"/>
      <c r="D14" s="118"/>
      <c r="E14" s="118"/>
      <c r="F14" s="118"/>
      <c r="G14" s="118"/>
      <c r="H14" s="118"/>
      <c r="I14" s="118"/>
      <c r="J14" s="117"/>
      <c r="K14" s="117"/>
      <c r="L14" s="117"/>
      <c r="M14" s="117"/>
      <c r="N14" s="117"/>
      <c r="O14" s="117"/>
      <c r="P14" s="117"/>
      <c r="Q14" s="117"/>
    </row>
    <row r="15" spans="1:17" ht="15" customHeight="1" x14ac:dyDescent="0.5">
      <c r="A15" s="119" t="s">
        <v>1</v>
      </c>
      <c r="B15" s="119"/>
      <c r="C15" s="119"/>
      <c r="D15" s="119"/>
      <c r="E15" s="119"/>
      <c r="F15" s="119"/>
      <c r="G15" s="119"/>
      <c r="H15" s="119"/>
      <c r="I15" s="119"/>
      <c r="J15" s="117"/>
      <c r="K15" s="117"/>
      <c r="L15" s="117"/>
      <c r="M15" s="117"/>
      <c r="N15" s="117"/>
      <c r="O15" s="117"/>
      <c r="P15" s="117"/>
      <c r="Q15" s="117"/>
    </row>
    <row r="16" spans="1:17" ht="15" customHeight="1" x14ac:dyDescent="0.5">
      <c r="A16" s="119"/>
      <c r="B16" s="119"/>
      <c r="C16" s="119"/>
      <c r="D16" s="119"/>
      <c r="E16" s="119"/>
      <c r="F16" s="119"/>
      <c r="G16" s="119"/>
      <c r="H16" s="119"/>
      <c r="I16" s="119"/>
    </row>
    <row r="17" spans="1:9" ht="15" customHeight="1" x14ac:dyDescent="0.5">
      <c r="A17" s="120" t="s">
        <v>2</v>
      </c>
      <c r="B17" s="120"/>
      <c r="C17" s="120"/>
      <c r="D17" s="120"/>
      <c r="E17" s="120"/>
      <c r="F17" s="120"/>
      <c r="G17" s="120"/>
      <c r="H17" s="120"/>
      <c r="I17" s="120"/>
    </row>
    <row r="18" spans="1:9" ht="15" customHeight="1" x14ac:dyDescent="0.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ht="15" customHeight="1" x14ac:dyDescent="0.5">
      <c r="A19" s="120"/>
      <c r="B19" s="120"/>
      <c r="C19" s="120"/>
      <c r="D19" s="120"/>
      <c r="E19" s="120"/>
      <c r="F19" s="120"/>
      <c r="G19" s="120"/>
      <c r="H19" s="120"/>
      <c r="I19" s="120"/>
    </row>
    <row r="20" spans="1:9" ht="15" customHeight="1" x14ac:dyDescent="0.5">
      <c r="A20" s="120" t="s">
        <v>3</v>
      </c>
      <c r="B20" s="120"/>
      <c r="C20" s="120"/>
      <c r="D20" s="120"/>
      <c r="E20" s="120"/>
      <c r="F20" s="120"/>
      <c r="G20" s="120"/>
      <c r="H20" s="120"/>
      <c r="I20" s="120"/>
    </row>
    <row r="21" spans="1:9" ht="15" customHeight="1" x14ac:dyDescent="0.5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 ht="15" customHeight="1" x14ac:dyDescent="0.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ht="15" customHeight="1" x14ac:dyDescent="0.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9" ht="15" customHeight="1" x14ac:dyDescent="0.5">
      <c r="A24" s="118"/>
      <c r="B24" s="118"/>
      <c r="C24" s="118"/>
      <c r="D24" s="118"/>
      <c r="E24" s="118"/>
      <c r="F24" s="118"/>
      <c r="G24" s="118"/>
      <c r="H24" s="118"/>
      <c r="I24" s="118"/>
    </row>
    <row r="37" spans="6:8" x14ac:dyDescent="0.5">
      <c r="F37" s="121" t="s">
        <v>4</v>
      </c>
      <c r="G37" s="122"/>
      <c r="H37" s="122"/>
    </row>
    <row r="38" spans="6:8" x14ac:dyDescent="0.5">
      <c r="F38" s="122"/>
      <c r="G38" s="122"/>
      <c r="H38" s="122"/>
    </row>
    <row r="39" spans="6:8" x14ac:dyDescent="0.5">
      <c r="F39" s="122"/>
      <c r="G39" s="122"/>
      <c r="H39" s="122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zoomScale="106" zoomScaleNormal="106" workbookViewId="0">
      <selection activeCell="M9" sqref="M9"/>
    </sheetView>
  </sheetViews>
  <sheetFormatPr defaultColWidth="9" defaultRowHeight="16.2" x14ac:dyDescent="0.5"/>
  <cols>
    <col min="1" max="1" width="26.75" style="15" customWidth="1"/>
    <col min="2" max="2" width="16.5" style="15" customWidth="1"/>
    <col min="3" max="3" width="23.5" style="15" customWidth="1"/>
    <col min="4" max="4" width="16.625" style="15" customWidth="1"/>
    <col min="5" max="5" width="14.5" style="15" customWidth="1"/>
    <col min="6" max="6" width="14.875" style="15" customWidth="1"/>
    <col min="7" max="7" width="16" style="15" customWidth="1"/>
    <col min="8" max="8" width="15.875" style="15" customWidth="1"/>
    <col min="9" max="9" width="13" style="15" customWidth="1"/>
    <col min="10" max="10" width="16" style="15" customWidth="1"/>
    <col min="11" max="13" width="13" style="15" customWidth="1"/>
    <col min="14" max="14" width="9" style="15" customWidth="1"/>
    <col min="15" max="16384" width="9" style="15"/>
  </cols>
  <sheetData>
    <row r="1" spans="1:13" ht="20.399999999999999" x14ac:dyDescent="0.5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20.399999999999999" x14ac:dyDescent="0.5">
      <c r="A2" s="46" t="s">
        <v>140</v>
      </c>
      <c r="B2" s="46"/>
      <c r="C2" s="46"/>
      <c r="D2" s="46"/>
      <c r="E2" s="46"/>
      <c r="F2" s="46"/>
      <c r="G2" s="46"/>
      <c r="H2" s="46"/>
      <c r="I2" s="46"/>
      <c r="J2" s="46"/>
    </row>
    <row r="3" spans="1:13" ht="20.399999999999999" x14ac:dyDescent="0.5">
      <c r="A3" s="46" t="s">
        <v>7</v>
      </c>
      <c r="B3" s="46"/>
      <c r="C3" s="46"/>
      <c r="D3" s="46"/>
      <c r="E3" s="46"/>
      <c r="F3" s="46"/>
      <c r="G3" s="46"/>
      <c r="H3" s="46"/>
      <c r="I3" s="46"/>
      <c r="J3" s="46"/>
    </row>
    <row r="4" spans="1:13" ht="18.600000000000001" x14ac:dyDescent="0.5">
      <c r="A4" s="48" t="s">
        <v>157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6.5" customHeight="1" x14ac:dyDescent="0.5">
      <c r="A5" s="49"/>
      <c r="B5" s="6" t="s">
        <v>158</v>
      </c>
      <c r="C5" s="6"/>
      <c r="D5" s="6"/>
      <c r="E5" s="5" t="s">
        <v>159</v>
      </c>
      <c r="F5" s="5"/>
      <c r="G5" s="5"/>
      <c r="H5" s="5" t="s">
        <v>160</v>
      </c>
      <c r="I5" s="5"/>
      <c r="J5" s="5"/>
      <c r="K5" s="63"/>
      <c r="L5" s="63"/>
      <c r="M5" s="63"/>
    </row>
    <row r="6" spans="1:13" s="64" customFormat="1" ht="47.25" customHeight="1" x14ac:dyDescent="0.5">
      <c r="A6" s="11" t="s">
        <v>36</v>
      </c>
      <c r="B6" s="11" t="s">
        <v>161</v>
      </c>
      <c r="C6" s="11" t="s">
        <v>162</v>
      </c>
      <c r="D6" s="11" t="s">
        <v>163</v>
      </c>
      <c r="E6" s="11" t="s">
        <v>164</v>
      </c>
      <c r="F6" s="11" t="s">
        <v>165</v>
      </c>
      <c r="G6" s="11" t="s">
        <v>166</v>
      </c>
      <c r="H6" s="11" t="s">
        <v>164</v>
      </c>
      <c r="I6" s="11" t="s">
        <v>165</v>
      </c>
      <c r="J6" s="11" t="s">
        <v>166</v>
      </c>
    </row>
    <row r="7" spans="1:13" ht="22.95" customHeight="1" x14ac:dyDescent="0.5">
      <c r="A7" s="16" t="s">
        <v>31</v>
      </c>
      <c r="B7" s="124" t="s">
        <v>167</v>
      </c>
      <c r="C7" s="18">
        <v>66680951</v>
      </c>
      <c r="D7" s="18">
        <v>1480</v>
      </c>
      <c r="E7" s="18">
        <v>0</v>
      </c>
      <c r="F7" s="17">
        <v>0</v>
      </c>
      <c r="G7" s="17">
        <v>0</v>
      </c>
      <c r="H7" s="17">
        <v>98687807480</v>
      </c>
      <c r="I7" s="17">
        <v>0</v>
      </c>
      <c r="J7" s="17">
        <v>98687807480</v>
      </c>
    </row>
    <row r="8" spans="1:13" ht="22.95" customHeight="1" x14ac:dyDescent="0.5">
      <c r="A8" s="19" t="s">
        <v>28</v>
      </c>
      <c r="B8" s="126" t="s">
        <v>168</v>
      </c>
      <c r="C8" s="21">
        <v>273235275</v>
      </c>
      <c r="D8" s="21">
        <v>800</v>
      </c>
      <c r="E8" s="21">
        <v>0</v>
      </c>
      <c r="F8" s="20">
        <v>0</v>
      </c>
      <c r="G8" s="20">
        <v>0</v>
      </c>
      <c r="H8" s="20">
        <v>218588220000</v>
      </c>
      <c r="I8" s="20">
        <v>0</v>
      </c>
      <c r="J8" s="20">
        <v>218588220000</v>
      </c>
    </row>
    <row r="9" spans="1:13" ht="22.95" customHeight="1" x14ac:dyDescent="0.5">
      <c r="A9" s="19" t="s">
        <v>27</v>
      </c>
      <c r="B9" s="126" t="s">
        <v>169</v>
      </c>
      <c r="C9" s="21">
        <v>20011443</v>
      </c>
      <c r="D9" s="21">
        <v>200</v>
      </c>
      <c r="E9" s="21">
        <v>0</v>
      </c>
      <c r="F9" s="20">
        <v>0</v>
      </c>
      <c r="G9" s="20">
        <v>0</v>
      </c>
      <c r="H9" s="20">
        <v>4002288600</v>
      </c>
      <c r="I9" s="20">
        <v>0</v>
      </c>
      <c r="J9" s="20">
        <v>4002288600</v>
      </c>
    </row>
    <row r="10" spans="1:13" ht="22.95" customHeight="1" x14ac:dyDescent="0.5">
      <c r="A10" s="19" t="s">
        <v>29</v>
      </c>
      <c r="B10" s="126" t="s">
        <v>170</v>
      </c>
      <c r="C10" s="21">
        <v>149680683</v>
      </c>
      <c r="D10" s="21">
        <v>300</v>
      </c>
      <c r="E10" s="21">
        <v>0</v>
      </c>
      <c r="F10" s="20">
        <v>0</v>
      </c>
      <c r="G10" s="20">
        <v>0</v>
      </c>
      <c r="H10" s="20">
        <v>44904204900</v>
      </c>
      <c r="I10" s="20">
        <v>0</v>
      </c>
      <c r="J10" s="20">
        <v>44904204900</v>
      </c>
    </row>
    <row r="11" spans="1:13" ht="22.95" customHeight="1" x14ac:dyDescent="0.5">
      <c r="A11" s="19" t="s">
        <v>26</v>
      </c>
      <c r="B11" s="126" t="s">
        <v>171</v>
      </c>
      <c r="C11" s="21">
        <v>28525043</v>
      </c>
      <c r="D11" s="21">
        <v>9250</v>
      </c>
      <c r="E11" s="21">
        <v>0</v>
      </c>
      <c r="F11" s="20">
        <v>19885333174</v>
      </c>
      <c r="G11" s="20">
        <v>19885333174</v>
      </c>
      <c r="H11" s="20">
        <v>263856647750</v>
      </c>
      <c r="I11" s="20">
        <v>0</v>
      </c>
      <c r="J11" s="20">
        <v>263856647750</v>
      </c>
    </row>
    <row r="12" spans="1:13" ht="22.95" customHeight="1" x14ac:dyDescent="0.5">
      <c r="A12" s="22" t="s">
        <v>33</v>
      </c>
      <c r="B12" s="127"/>
      <c r="C12" s="24"/>
      <c r="D12" s="24"/>
      <c r="E12" s="24">
        <v>0</v>
      </c>
      <c r="F12" s="23">
        <f>SUM(F7:F11)</f>
        <v>19885333174</v>
      </c>
      <c r="G12" s="23">
        <f t="shared" ref="G12:J12" si="0">SUM(G7:G11)</f>
        <v>19885333174</v>
      </c>
      <c r="H12" s="23">
        <f t="shared" si="0"/>
        <v>630039168730</v>
      </c>
      <c r="I12" s="23">
        <f t="shared" si="0"/>
        <v>0</v>
      </c>
      <c r="J12" s="23">
        <f t="shared" si="0"/>
        <v>630039168730</v>
      </c>
    </row>
    <row r="13" spans="1:13" ht="22.95" customHeight="1" x14ac:dyDescent="0.5">
      <c r="A13" s="12" t="s">
        <v>34</v>
      </c>
      <c r="B13" s="66"/>
      <c r="C13" s="40"/>
      <c r="D13" s="40"/>
      <c r="E13" s="40"/>
      <c r="F13" s="40"/>
      <c r="G13" s="40"/>
      <c r="H13" s="40"/>
      <c r="I13" s="40"/>
      <c r="J13" s="40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AE82-5F5A-4BED-81A8-7908ED66721F}">
  <dimension ref="A1:I7"/>
  <sheetViews>
    <sheetView rightToLeft="1" zoomScale="106" zoomScaleNormal="106" workbookViewId="0">
      <selection activeCell="Q13" sqref="Q13"/>
    </sheetView>
  </sheetViews>
  <sheetFormatPr defaultColWidth="9" defaultRowHeight="16.2" x14ac:dyDescent="0.5"/>
  <cols>
    <col min="1" max="1" width="22.125" style="15" customWidth="1"/>
    <col min="2" max="2" width="20.375" style="15" customWidth="1"/>
    <col min="3" max="3" width="35.25" style="15" customWidth="1"/>
    <col min="4" max="4" width="26" style="15" customWidth="1"/>
    <col min="5" max="5" width="29.5" style="15" customWidth="1"/>
    <col min="6" max="6" width="27" style="15" customWidth="1"/>
    <col min="7" max="7" width="9" style="15" customWidth="1"/>
    <col min="8" max="16384" width="9" style="15"/>
  </cols>
  <sheetData>
    <row r="1" spans="1:9" ht="20.399999999999999" x14ac:dyDescent="0.5">
      <c r="A1" s="46" t="s">
        <v>1</v>
      </c>
      <c r="B1" s="46"/>
      <c r="C1" s="46"/>
      <c r="D1" s="46"/>
      <c r="E1" s="46"/>
      <c r="F1" s="46"/>
    </row>
    <row r="2" spans="1:9" ht="20.399999999999999" x14ac:dyDescent="0.5">
      <c r="A2" s="46" t="s">
        <v>140</v>
      </c>
      <c r="B2" s="46"/>
      <c r="C2" s="46"/>
      <c r="D2" s="46"/>
      <c r="E2" s="46"/>
      <c r="F2" s="46"/>
    </row>
    <row r="3" spans="1:9" ht="20.399999999999999" x14ac:dyDescent="0.5">
      <c r="A3" s="46" t="s">
        <v>7</v>
      </c>
      <c r="B3" s="46"/>
      <c r="C3" s="46"/>
      <c r="D3" s="46"/>
      <c r="E3" s="46"/>
      <c r="F3" s="46"/>
    </row>
    <row r="4" spans="1:9" ht="18.600000000000001" x14ac:dyDescent="0.5">
      <c r="A4" s="48" t="s">
        <v>172</v>
      </c>
      <c r="B4" s="48"/>
      <c r="C4" s="48"/>
      <c r="D4" s="48"/>
      <c r="E4" s="48"/>
      <c r="F4" s="48"/>
      <c r="G4" s="48"/>
      <c r="H4" s="48"/>
      <c r="I4" s="48"/>
    </row>
    <row r="5" spans="1:9" ht="16.5" customHeight="1" x14ac:dyDescent="0.5">
      <c r="B5" s="6"/>
      <c r="C5" s="6"/>
      <c r="D5" s="6"/>
      <c r="E5" s="62" t="s">
        <v>159</v>
      </c>
      <c r="F5" s="62" t="s">
        <v>160</v>
      </c>
      <c r="G5" s="63"/>
      <c r="H5" s="63"/>
      <c r="I5" s="63"/>
    </row>
    <row r="6" spans="1:9" s="64" customFormat="1" ht="47.25" customHeight="1" x14ac:dyDescent="0.5">
      <c r="A6" s="11" t="s">
        <v>173</v>
      </c>
      <c r="B6" s="11" t="s">
        <v>174</v>
      </c>
      <c r="C6" s="11" t="s">
        <v>175</v>
      </c>
      <c r="D6" s="11" t="s">
        <v>176</v>
      </c>
      <c r="E6" s="11" t="s">
        <v>177</v>
      </c>
      <c r="F6" s="11" t="s">
        <v>177</v>
      </c>
    </row>
    <row r="7" spans="1:9" x14ac:dyDescent="0.5">
      <c r="A7" s="15" t="s">
        <v>34</v>
      </c>
      <c r="B7" s="4"/>
      <c r="C7" s="4"/>
      <c r="D7" s="4"/>
      <c r="E7" s="4"/>
      <c r="F7" s="4"/>
    </row>
  </sheetData>
  <mergeCells count="5">
    <mergeCell ref="A1:F1"/>
    <mergeCell ref="A2:F2"/>
    <mergeCell ref="A3:F3"/>
    <mergeCell ref="A4:I4"/>
    <mergeCell ref="B5:D5"/>
  </mergeCells>
  <pageMargins left="0.7" right="0.7" top="0.75" bottom="0.75" header="0.3" footer="0.3"/>
  <pageSetup orientation="landscape" horizontalDpi="4294967295" verticalDpi="4294967295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rightToLeft="1" zoomScale="106" zoomScaleNormal="106" workbookViewId="0">
      <selection activeCell="O20" sqref="O20"/>
    </sheetView>
  </sheetViews>
  <sheetFormatPr defaultColWidth="9" defaultRowHeight="16.8" x14ac:dyDescent="0.5"/>
  <cols>
    <col min="1" max="1" width="35.875" style="56" customWidth="1"/>
    <col min="2" max="2" width="16.875" style="56" customWidth="1"/>
    <col min="3" max="3" width="14.5" style="56" customWidth="1"/>
    <col min="4" max="4" width="18.625" style="56" customWidth="1"/>
    <col min="5" max="5" width="14.875" style="56" customWidth="1"/>
    <col min="6" max="6" width="13" style="56" customWidth="1"/>
    <col min="7" max="7" width="14.875" style="56" customWidth="1"/>
    <col min="8" max="8" width="15.875" style="56" customWidth="1"/>
    <col min="9" max="9" width="13" style="56" customWidth="1"/>
    <col min="10" max="10" width="15.875" style="56" customWidth="1"/>
    <col min="11" max="11" width="9" style="47" customWidth="1"/>
    <col min="12" max="16384" width="9" style="47"/>
  </cols>
  <sheetData>
    <row r="1" spans="1:10" ht="18.600000000000001" x14ac:dyDescent="0.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.600000000000001" x14ac:dyDescent="0.5">
      <c r="A2" s="60" t="s">
        <v>140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8.600000000000001" x14ac:dyDescent="0.5">
      <c r="A3" s="60" t="s">
        <v>7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8.600000000000001" x14ac:dyDescent="0.5">
      <c r="A4" s="48" t="s">
        <v>178</v>
      </c>
      <c r="B4" s="48"/>
      <c r="C4" s="48"/>
      <c r="D4" s="48"/>
      <c r="E4" s="48"/>
      <c r="F4" s="49"/>
      <c r="G4" s="49"/>
      <c r="H4" s="49"/>
      <c r="I4" s="49"/>
      <c r="J4" s="49"/>
    </row>
    <row r="5" spans="1:10" ht="16.5" customHeight="1" x14ac:dyDescent="0.5">
      <c r="A5" s="51"/>
      <c r="B5" s="50"/>
      <c r="C5" s="50"/>
      <c r="D5" s="50"/>
      <c r="E5" s="5" t="s">
        <v>159</v>
      </c>
      <c r="F5" s="5"/>
      <c r="G5" s="5"/>
      <c r="H5" s="5" t="s">
        <v>160</v>
      </c>
      <c r="I5" s="5"/>
      <c r="J5" s="5"/>
    </row>
    <row r="6" spans="1:10" ht="38.25" customHeight="1" x14ac:dyDescent="0.5">
      <c r="A6" s="51" t="s">
        <v>143</v>
      </c>
      <c r="B6" s="61" t="s">
        <v>179</v>
      </c>
      <c r="C6" s="61" t="s">
        <v>47</v>
      </c>
      <c r="D6" s="61" t="s">
        <v>123</v>
      </c>
      <c r="E6" s="61" t="s">
        <v>180</v>
      </c>
      <c r="F6" s="61" t="s">
        <v>165</v>
      </c>
      <c r="G6" s="61" t="s">
        <v>181</v>
      </c>
      <c r="H6" s="61" t="s">
        <v>180</v>
      </c>
      <c r="I6" s="61" t="s">
        <v>165</v>
      </c>
      <c r="J6" s="61" t="s">
        <v>181</v>
      </c>
    </row>
    <row r="7" spans="1:10" ht="22.95" customHeight="1" x14ac:dyDescent="0.5">
      <c r="A7" s="16" t="s">
        <v>224</v>
      </c>
      <c r="B7" s="123" t="s">
        <v>182</v>
      </c>
      <c r="C7" s="123" t="s">
        <v>55</v>
      </c>
      <c r="D7" s="123" t="s">
        <v>183</v>
      </c>
      <c r="E7" s="17">
        <v>983718952</v>
      </c>
      <c r="F7" s="17">
        <v>0</v>
      </c>
      <c r="G7" s="17">
        <f>E7-F7</f>
        <v>983718952</v>
      </c>
      <c r="H7" s="17">
        <v>11487535576</v>
      </c>
      <c r="I7" s="17">
        <v>0</v>
      </c>
      <c r="J7" s="17">
        <f>H7-I7</f>
        <v>11487535576</v>
      </c>
    </row>
    <row r="8" spans="1:10" ht="22.95" customHeight="1" x14ac:dyDescent="0.5">
      <c r="A8" s="19" t="s">
        <v>81</v>
      </c>
      <c r="B8" s="125" t="s">
        <v>184</v>
      </c>
      <c r="C8" s="125" t="s">
        <v>83</v>
      </c>
      <c r="D8" s="125" t="s">
        <v>183</v>
      </c>
      <c r="E8" s="20">
        <v>544457197</v>
      </c>
      <c r="F8" s="20">
        <v>0</v>
      </c>
      <c r="G8" s="17">
        <f t="shared" ref="G8:G21" si="0">E8-F8</f>
        <v>544457197</v>
      </c>
      <c r="H8" s="20">
        <v>3638492876</v>
      </c>
      <c r="I8" s="20">
        <v>0</v>
      </c>
      <c r="J8" s="17">
        <f t="shared" ref="J8:J21" si="1">H8-I8</f>
        <v>3638492876</v>
      </c>
    </row>
    <row r="9" spans="1:10" ht="22.95" customHeight="1" x14ac:dyDescent="0.5">
      <c r="A9" s="19" t="s">
        <v>78</v>
      </c>
      <c r="B9" s="125" t="s">
        <v>185</v>
      </c>
      <c r="C9" s="125" t="s">
        <v>80</v>
      </c>
      <c r="D9" s="125" t="s">
        <v>183</v>
      </c>
      <c r="E9" s="20">
        <v>704985224</v>
      </c>
      <c r="F9" s="20">
        <v>0</v>
      </c>
      <c r="G9" s="17">
        <f t="shared" si="0"/>
        <v>704985224</v>
      </c>
      <c r="H9" s="20">
        <v>5196786618</v>
      </c>
      <c r="I9" s="20">
        <v>0</v>
      </c>
      <c r="J9" s="17">
        <f t="shared" si="1"/>
        <v>5196786618</v>
      </c>
    </row>
    <row r="10" spans="1:10" ht="22.95" customHeight="1" x14ac:dyDescent="0.5">
      <c r="A10" s="19" t="s">
        <v>66</v>
      </c>
      <c r="B10" s="125" t="s">
        <v>186</v>
      </c>
      <c r="C10" s="125" t="s">
        <v>68</v>
      </c>
      <c r="D10" s="125" t="s">
        <v>183</v>
      </c>
      <c r="E10" s="20">
        <v>1079944929</v>
      </c>
      <c r="F10" s="20">
        <v>0</v>
      </c>
      <c r="G10" s="17">
        <f t="shared" si="0"/>
        <v>1079944929</v>
      </c>
      <c r="H10" s="20">
        <v>13734516828</v>
      </c>
      <c r="I10" s="20">
        <v>0</v>
      </c>
      <c r="J10" s="17">
        <f t="shared" si="1"/>
        <v>13734516828</v>
      </c>
    </row>
    <row r="11" spans="1:10" ht="22.95" customHeight="1" x14ac:dyDescent="0.5">
      <c r="A11" s="19" t="s">
        <v>69</v>
      </c>
      <c r="B11" s="125" t="s">
        <v>187</v>
      </c>
      <c r="C11" s="125" t="s">
        <v>71</v>
      </c>
      <c r="D11" s="125" t="s">
        <v>188</v>
      </c>
      <c r="E11" s="20">
        <v>2068805105</v>
      </c>
      <c r="F11" s="20">
        <v>0</v>
      </c>
      <c r="G11" s="17">
        <f t="shared" si="0"/>
        <v>2068805105</v>
      </c>
      <c r="H11" s="20">
        <v>25958384142</v>
      </c>
      <c r="I11" s="20">
        <v>0</v>
      </c>
      <c r="J11" s="17">
        <f t="shared" si="1"/>
        <v>25958384142</v>
      </c>
    </row>
    <row r="12" spans="1:10" ht="22.95" customHeight="1" x14ac:dyDescent="0.5">
      <c r="A12" s="19" t="s">
        <v>87</v>
      </c>
      <c r="B12" s="125" t="s">
        <v>189</v>
      </c>
      <c r="C12" s="125" t="s">
        <v>89</v>
      </c>
      <c r="D12" s="125" t="s">
        <v>183</v>
      </c>
      <c r="E12" s="20">
        <v>3468311704</v>
      </c>
      <c r="F12" s="20">
        <v>0</v>
      </c>
      <c r="G12" s="17">
        <f t="shared" si="0"/>
        <v>3468311704</v>
      </c>
      <c r="H12" s="20">
        <v>14466565423</v>
      </c>
      <c r="I12" s="20">
        <v>0</v>
      </c>
      <c r="J12" s="17">
        <f t="shared" si="1"/>
        <v>14466565423</v>
      </c>
    </row>
    <row r="13" spans="1:10" ht="22.95" customHeight="1" x14ac:dyDescent="0.5">
      <c r="A13" s="19" t="s">
        <v>75</v>
      </c>
      <c r="B13" s="125" t="s">
        <v>190</v>
      </c>
      <c r="C13" s="125" t="s">
        <v>77</v>
      </c>
      <c r="D13" s="125" t="s">
        <v>183</v>
      </c>
      <c r="E13" s="20">
        <v>939449838</v>
      </c>
      <c r="F13" s="20">
        <v>0</v>
      </c>
      <c r="G13" s="17">
        <f t="shared" si="0"/>
        <v>939449838</v>
      </c>
      <c r="H13" s="20">
        <v>11482243058</v>
      </c>
      <c r="I13" s="20">
        <v>0</v>
      </c>
      <c r="J13" s="17">
        <f t="shared" si="1"/>
        <v>11482243058</v>
      </c>
    </row>
    <row r="14" spans="1:10" ht="22.95" customHeight="1" x14ac:dyDescent="0.5">
      <c r="A14" s="19" t="s">
        <v>52</v>
      </c>
      <c r="B14" s="125" t="s">
        <v>182</v>
      </c>
      <c r="C14" s="125" t="s">
        <v>55</v>
      </c>
      <c r="D14" s="125" t="s">
        <v>183</v>
      </c>
      <c r="E14" s="20">
        <v>492034473</v>
      </c>
      <c r="F14" s="20">
        <v>0</v>
      </c>
      <c r="G14" s="17">
        <f t="shared" si="0"/>
        <v>492034473</v>
      </c>
      <c r="H14" s="20">
        <v>5743942786</v>
      </c>
      <c r="I14" s="20">
        <v>0</v>
      </c>
      <c r="J14" s="17">
        <f t="shared" si="1"/>
        <v>5743942786</v>
      </c>
    </row>
    <row r="15" spans="1:10" ht="22.95" customHeight="1" x14ac:dyDescent="0.5">
      <c r="A15" s="19" t="s">
        <v>72</v>
      </c>
      <c r="B15" s="125" t="s">
        <v>191</v>
      </c>
      <c r="C15" s="125" t="s">
        <v>74</v>
      </c>
      <c r="D15" s="125" t="s">
        <v>183</v>
      </c>
      <c r="E15" s="20">
        <v>2787371433</v>
      </c>
      <c r="F15" s="20">
        <v>0</v>
      </c>
      <c r="G15" s="17">
        <f t="shared" si="0"/>
        <v>2787371433</v>
      </c>
      <c r="H15" s="20">
        <v>36652668021</v>
      </c>
      <c r="I15" s="20">
        <v>0</v>
      </c>
      <c r="J15" s="17">
        <f t="shared" si="1"/>
        <v>36652668021</v>
      </c>
    </row>
    <row r="16" spans="1:10" ht="22.95" customHeight="1" x14ac:dyDescent="0.5">
      <c r="A16" s="19" t="s">
        <v>57</v>
      </c>
      <c r="B16" s="125" t="s">
        <v>192</v>
      </c>
      <c r="C16" s="125" t="s">
        <v>59</v>
      </c>
      <c r="D16" s="125" t="s">
        <v>183</v>
      </c>
      <c r="E16" s="20">
        <v>2238563785</v>
      </c>
      <c r="F16" s="20">
        <v>0</v>
      </c>
      <c r="G16" s="17">
        <f t="shared" si="0"/>
        <v>2238563785</v>
      </c>
      <c r="H16" s="20">
        <v>27529542635</v>
      </c>
      <c r="I16" s="20">
        <v>0</v>
      </c>
      <c r="J16" s="17">
        <f t="shared" si="1"/>
        <v>27529542635</v>
      </c>
    </row>
    <row r="17" spans="1:10" ht="22.95" customHeight="1" x14ac:dyDescent="0.5">
      <c r="A17" s="19" t="s">
        <v>60</v>
      </c>
      <c r="B17" s="125" t="s">
        <v>189</v>
      </c>
      <c r="C17" s="125" t="s">
        <v>62</v>
      </c>
      <c r="D17" s="125" t="s">
        <v>183</v>
      </c>
      <c r="E17" s="20">
        <v>3539093578</v>
      </c>
      <c r="F17" s="20">
        <v>0</v>
      </c>
      <c r="G17" s="17">
        <f t="shared" si="0"/>
        <v>3539093578</v>
      </c>
      <c r="H17" s="20">
        <v>45983312798</v>
      </c>
      <c r="I17" s="20">
        <v>0</v>
      </c>
      <c r="J17" s="17">
        <f t="shared" si="1"/>
        <v>45983312798</v>
      </c>
    </row>
    <row r="18" spans="1:10" ht="22.95" customHeight="1" x14ac:dyDescent="0.5">
      <c r="A18" s="19" t="s">
        <v>84</v>
      </c>
      <c r="B18" s="125" t="s">
        <v>193</v>
      </c>
      <c r="C18" s="125" t="s">
        <v>86</v>
      </c>
      <c r="D18" s="125" t="s">
        <v>183</v>
      </c>
      <c r="E18" s="20">
        <v>5248802648</v>
      </c>
      <c r="F18" s="20">
        <v>0</v>
      </c>
      <c r="G18" s="17">
        <f t="shared" si="0"/>
        <v>5248802648</v>
      </c>
      <c r="H18" s="20">
        <v>31767922065</v>
      </c>
      <c r="I18" s="20">
        <v>0</v>
      </c>
      <c r="J18" s="17">
        <f t="shared" si="1"/>
        <v>31767922065</v>
      </c>
    </row>
    <row r="19" spans="1:10" ht="22.95" customHeight="1" x14ac:dyDescent="0.5">
      <c r="A19" s="19" t="s">
        <v>90</v>
      </c>
      <c r="B19" s="125" t="s">
        <v>194</v>
      </c>
      <c r="C19" s="125" t="s">
        <v>92</v>
      </c>
      <c r="D19" s="125" t="s">
        <v>188</v>
      </c>
      <c r="E19" s="20">
        <v>5907940665</v>
      </c>
      <c r="F19" s="20">
        <v>0</v>
      </c>
      <c r="G19" s="17">
        <f t="shared" si="0"/>
        <v>5907940665</v>
      </c>
      <c r="H19" s="20">
        <v>13070847196</v>
      </c>
      <c r="I19" s="20">
        <v>0</v>
      </c>
      <c r="J19" s="17">
        <f t="shared" si="1"/>
        <v>13070847196</v>
      </c>
    </row>
    <row r="20" spans="1:10" ht="22.95" customHeight="1" x14ac:dyDescent="0.5">
      <c r="A20" s="19" t="s">
        <v>63</v>
      </c>
      <c r="B20" s="125" t="s">
        <v>195</v>
      </c>
      <c r="C20" s="125" t="s">
        <v>65</v>
      </c>
      <c r="D20" s="125" t="s">
        <v>183</v>
      </c>
      <c r="E20" s="20">
        <v>4795833564</v>
      </c>
      <c r="F20" s="20">
        <v>0</v>
      </c>
      <c r="G20" s="17">
        <f t="shared" si="0"/>
        <v>4795833564</v>
      </c>
      <c r="H20" s="20">
        <v>61576029302</v>
      </c>
      <c r="I20" s="20">
        <v>0</v>
      </c>
      <c r="J20" s="17">
        <f t="shared" si="1"/>
        <v>61576029302</v>
      </c>
    </row>
    <row r="21" spans="1:10" ht="22.95" customHeight="1" x14ac:dyDescent="0.5">
      <c r="A21" s="19" t="s">
        <v>196</v>
      </c>
      <c r="B21" s="125"/>
      <c r="C21" s="125"/>
      <c r="D21" s="125"/>
      <c r="E21" s="20">
        <v>13107751</v>
      </c>
      <c r="F21" s="20">
        <v>0</v>
      </c>
      <c r="G21" s="17">
        <f t="shared" si="0"/>
        <v>13107751</v>
      </c>
      <c r="H21" s="20">
        <v>73811526124</v>
      </c>
      <c r="I21" s="20">
        <v>4094411</v>
      </c>
      <c r="J21" s="17">
        <f t="shared" si="1"/>
        <v>73807431713</v>
      </c>
    </row>
    <row r="22" spans="1:10" ht="22.95" customHeight="1" x14ac:dyDescent="0.5">
      <c r="A22" s="127" t="s">
        <v>33</v>
      </c>
      <c r="B22" s="22"/>
      <c r="C22" s="22"/>
      <c r="D22" s="22"/>
      <c r="E22" s="23">
        <f>SUM(E7:E21)</f>
        <v>34812420846</v>
      </c>
      <c r="F22" s="23">
        <f t="shared" ref="F22:I22" si="2">SUM(F7:F21)</f>
        <v>0</v>
      </c>
      <c r="G22" s="23">
        <f>SUM(G7:G21)</f>
        <v>34812420846</v>
      </c>
      <c r="H22" s="23">
        <f t="shared" ref="H22:J22" si="3">SUM(H7:H21)</f>
        <v>382100315448</v>
      </c>
      <c r="I22" s="23">
        <f t="shared" si="3"/>
        <v>4094411</v>
      </c>
      <c r="J22" s="23">
        <f>SUM(J7:J21)</f>
        <v>382096221037</v>
      </c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0"/>
  <sheetViews>
    <sheetView rightToLeft="1" topLeftCell="A22" zoomScaleNormal="100" workbookViewId="0">
      <selection activeCell="G37" sqref="G37:I37"/>
    </sheetView>
  </sheetViews>
  <sheetFormatPr defaultColWidth="9" defaultRowHeight="16.8" x14ac:dyDescent="0.5"/>
  <cols>
    <col min="1" max="1" width="31.25" style="56" customWidth="1"/>
    <col min="2" max="2" width="13" style="56" customWidth="1"/>
    <col min="3" max="3" width="18.25" style="56" customWidth="1"/>
    <col min="4" max="4" width="19.375" style="56" customWidth="1"/>
    <col min="5" max="5" width="22.625" style="56" customWidth="1"/>
    <col min="6" max="6" width="13" style="56" customWidth="1"/>
    <col min="7" max="7" width="20.625" style="56" customWidth="1"/>
    <col min="8" max="8" width="21.75" style="56" customWidth="1"/>
    <col min="9" max="9" width="22.625" style="56" customWidth="1"/>
    <col min="10" max="10" width="9" style="47" customWidth="1"/>
    <col min="11" max="16384" width="9" style="47"/>
  </cols>
  <sheetData>
    <row r="1" spans="1:9" ht="20.399999999999999" x14ac:dyDescent="0.5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9" ht="20.399999999999999" x14ac:dyDescent="0.5">
      <c r="A2" s="46" t="s">
        <v>140</v>
      </c>
      <c r="B2" s="46"/>
      <c r="C2" s="46"/>
      <c r="D2" s="46"/>
      <c r="E2" s="46"/>
      <c r="F2" s="46"/>
      <c r="G2" s="46"/>
      <c r="H2" s="46"/>
      <c r="I2" s="46"/>
    </row>
    <row r="3" spans="1:9" ht="20.399999999999999" x14ac:dyDescent="0.5">
      <c r="A3" s="46" t="s">
        <v>141</v>
      </c>
      <c r="B3" s="46"/>
      <c r="C3" s="46"/>
      <c r="D3" s="46"/>
      <c r="E3" s="46"/>
      <c r="F3" s="46"/>
      <c r="G3" s="46"/>
      <c r="H3" s="46"/>
      <c r="I3" s="46"/>
    </row>
    <row r="4" spans="1:9" ht="18.600000000000001" x14ac:dyDescent="0.5">
      <c r="A4" s="48" t="s">
        <v>197</v>
      </c>
      <c r="B4" s="48"/>
      <c r="C4" s="48"/>
      <c r="D4" s="48"/>
      <c r="E4" s="48"/>
      <c r="F4" s="48"/>
      <c r="G4" s="48"/>
      <c r="H4" s="48"/>
      <c r="I4" s="48"/>
    </row>
    <row r="5" spans="1:9" ht="16.5" customHeight="1" x14ac:dyDescent="0.5">
      <c r="A5" s="49"/>
      <c r="B5" s="5" t="s">
        <v>159</v>
      </c>
      <c r="C5" s="5"/>
      <c r="D5" s="5"/>
      <c r="E5" s="5"/>
      <c r="F5" s="5" t="s">
        <v>160</v>
      </c>
      <c r="G5" s="5"/>
      <c r="H5" s="5"/>
      <c r="I5" s="5"/>
    </row>
    <row r="6" spans="1:9" x14ac:dyDescent="0.5">
      <c r="A6" s="51" t="s">
        <v>143</v>
      </c>
      <c r="B6" s="52" t="s">
        <v>14</v>
      </c>
      <c r="C6" s="52" t="s">
        <v>198</v>
      </c>
      <c r="D6" s="52" t="s">
        <v>199</v>
      </c>
      <c r="E6" s="53" t="s">
        <v>200</v>
      </c>
      <c r="F6" s="52" t="s">
        <v>14</v>
      </c>
      <c r="G6" s="52" t="s">
        <v>16</v>
      </c>
      <c r="H6" s="52" t="s">
        <v>199</v>
      </c>
      <c r="I6" s="53" t="s">
        <v>200</v>
      </c>
    </row>
    <row r="7" spans="1:9" ht="22.95" customHeight="1" x14ac:dyDescent="0.5">
      <c r="A7" s="16" t="s">
        <v>24</v>
      </c>
      <c r="B7" s="17">
        <v>0</v>
      </c>
      <c r="C7" s="17">
        <v>0</v>
      </c>
      <c r="D7" s="17">
        <v>0</v>
      </c>
      <c r="E7" s="17">
        <v>0</v>
      </c>
      <c r="F7" s="17">
        <v>27308093</v>
      </c>
      <c r="G7" s="17">
        <v>59531207719</v>
      </c>
      <c r="H7" s="17">
        <v>-50930891235</v>
      </c>
      <c r="I7" s="17">
        <v>8600316484</v>
      </c>
    </row>
    <row r="8" spans="1:9" ht="22.95" customHeight="1" x14ac:dyDescent="0.5">
      <c r="A8" s="19" t="s">
        <v>27</v>
      </c>
      <c r="B8" s="20">
        <v>5774570</v>
      </c>
      <c r="C8" s="20">
        <v>19535262859</v>
      </c>
      <c r="D8" s="20">
        <v>-19847578514</v>
      </c>
      <c r="E8" s="20">
        <v>-312315655</v>
      </c>
      <c r="F8" s="20">
        <v>275527815</v>
      </c>
      <c r="G8" s="20">
        <v>945166106201</v>
      </c>
      <c r="H8" s="20">
        <v>-893190744031</v>
      </c>
      <c r="I8" s="20">
        <v>51975362170</v>
      </c>
    </row>
    <row r="9" spans="1:9" ht="22.95" customHeight="1" x14ac:dyDescent="0.5">
      <c r="A9" s="19" t="s">
        <v>26</v>
      </c>
      <c r="B9" s="20">
        <v>508000</v>
      </c>
      <c r="C9" s="20">
        <v>54523749971</v>
      </c>
      <c r="D9" s="20">
        <v>-49534783970</v>
      </c>
      <c r="E9" s="20">
        <v>4988966001</v>
      </c>
      <c r="F9" s="20">
        <v>43556655</v>
      </c>
      <c r="G9" s="20">
        <v>4528556737738</v>
      </c>
      <c r="H9" s="20">
        <v>-3777563166740</v>
      </c>
      <c r="I9" s="20">
        <v>750993570998</v>
      </c>
    </row>
    <row r="10" spans="1:9" ht="22.95" customHeight="1" x14ac:dyDescent="0.5">
      <c r="A10" s="19" t="s">
        <v>28</v>
      </c>
      <c r="B10" s="20">
        <v>0</v>
      </c>
      <c r="C10" s="20">
        <v>0</v>
      </c>
      <c r="D10" s="20">
        <v>0</v>
      </c>
      <c r="E10" s="20">
        <v>0</v>
      </c>
      <c r="F10" s="20">
        <v>31424322</v>
      </c>
      <c r="G10" s="20">
        <v>158943696297</v>
      </c>
      <c r="H10" s="20">
        <v>-142027598911</v>
      </c>
      <c r="I10" s="20">
        <v>16916097386</v>
      </c>
    </row>
    <row r="11" spans="1:9" ht="22.95" customHeight="1" x14ac:dyDescent="0.5">
      <c r="A11" s="19" t="s">
        <v>25</v>
      </c>
      <c r="B11" s="20">
        <v>0</v>
      </c>
      <c r="C11" s="20">
        <v>0</v>
      </c>
      <c r="D11" s="20">
        <v>0</v>
      </c>
      <c r="E11" s="20">
        <v>0</v>
      </c>
      <c r="F11" s="20">
        <v>119450852</v>
      </c>
      <c r="G11" s="20">
        <v>552447973845</v>
      </c>
      <c r="H11" s="20">
        <v>-532080826362</v>
      </c>
      <c r="I11" s="20">
        <v>20367147483</v>
      </c>
    </row>
    <row r="12" spans="1:9" ht="22.95" customHeight="1" x14ac:dyDescent="0.5">
      <c r="A12" s="19" t="s">
        <v>23</v>
      </c>
      <c r="B12" s="20">
        <v>136692</v>
      </c>
      <c r="C12" s="20">
        <v>1232879678</v>
      </c>
      <c r="D12" s="20">
        <v>-1117235441</v>
      </c>
      <c r="E12" s="20">
        <v>115644237</v>
      </c>
      <c r="F12" s="20">
        <v>64848603</v>
      </c>
      <c r="G12" s="20">
        <v>591255670413</v>
      </c>
      <c r="H12" s="20">
        <v>-546883095534</v>
      </c>
      <c r="I12" s="20">
        <v>44372574879</v>
      </c>
    </row>
    <row r="13" spans="1:9" ht="22.95" customHeight="1" x14ac:dyDescent="0.5">
      <c r="A13" s="19" t="s">
        <v>31</v>
      </c>
      <c r="B13" s="20">
        <v>16233</v>
      </c>
      <c r="C13" s="20">
        <v>82683194</v>
      </c>
      <c r="D13" s="20">
        <v>-87987320</v>
      </c>
      <c r="E13" s="20">
        <v>-5304126</v>
      </c>
      <c r="F13" s="20">
        <v>42269132</v>
      </c>
      <c r="G13" s="20">
        <v>562854204925</v>
      </c>
      <c r="H13" s="20">
        <v>-561163744448</v>
      </c>
      <c r="I13" s="20">
        <v>1690460477</v>
      </c>
    </row>
    <row r="14" spans="1:9" ht="22.95" customHeight="1" x14ac:dyDescent="0.5">
      <c r="A14" s="19" t="s">
        <v>30</v>
      </c>
      <c r="B14" s="20">
        <v>0</v>
      </c>
      <c r="C14" s="20">
        <v>0</v>
      </c>
      <c r="D14" s="20">
        <v>0</v>
      </c>
      <c r="E14" s="20">
        <v>0</v>
      </c>
      <c r="F14" s="20">
        <v>433863</v>
      </c>
      <c r="G14" s="20">
        <v>1375076099</v>
      </c>
      <c r="H14" s="20">
        <v>-1351884348</v>
      </c>
      <c r="I14" s="20">
        <v>23191751</v>
      </c>
    </row>
    <row r="15" spans="1:9" ht="22.95" customHeight="1" x14ac:dyDescent="0.5">
      <c r="A15" s="19" t="s">
        <v>29</v>
      </c>
      <c r="B15" s="20">
        <v>1624530</v>
      </c>
      <c r="C15" s="20">
        <v>13137361686</v>
      </c>
      <c r="D15" s="20">
        <v>-12108137129</v>
      </c>
      <c r="E15" s="20">
        <v>1029224557</v>
      </c>
      <c r="F15" s="20">
        <v>213119395</v>
      </c>
      <c r="G15" s="20">
        <v>1408626954933</v>
      </c>
      <c r="H15" s="20">
        <v>-1401554736133</v>
      </c>
      <c r="I15" s="20">
        <v>7072218800</v>
      </c>
    </row>
    <row r="16" spans="1:9" ht="22.95" customHeight="1" x14ac:dyDescent="0.5">
      <c r="A16" s="19" t="s">
        <v>111</v>
      </c>
      <c r="B16" s="20">
        <v>14479378</v>
      </c>
      <c r="C16" s="20">
        <v>120375956108</v>
      </c>
      <c r="D16" s="20">
        <v>-120405762375</v>
      </c>
      <c r="E16" s="20">
        <v>-29806267</v>
      </c>
      <c r="F16" s="20">
        <v>148876814</v>
      </c>
      <c r="G16" s="20">
        <v>1380396852355</v>
      </c>
      <c r="H16" s="20">
        <v>-1366926046284</v>
      </c>
      <c r="I16" s="20">
        <v>13470806071</v>
      </c>
    </row>
    <row r="17" spans="1:9" ht="22.95" customHeight="1" x14ac:dyDescent="0.5">
      <c r="A17" s="19" t="s">
        <v>201</v>
      </c>
      <c r="B17" s="20">
        <v>0</v>
      </c>
      <c r="C17" s="20">
        <v>0</v>
      </c>
      <c r="D17" s="20">
        <v>0</v>
      </c>
      <c r="E17" s="20">
        <v>0</v>
      </c>
      <c r="F17" s="20">
        <v>6240000</v>
      </c>
      <c r="G17" s="20">
        <v>177688224579</v>
      </c>
      <c r="H17" s="20">
        <v>-173089363149</v>
      </c>
      <c r="I17" s="20">
        <v>4598861430</v>
      </c>
    </row>
    <row r="18" spans="1:9" ht="22.95" customHeight="1" x14ac:dyDescent="0.5">
      <c r="A18" s="19" t="s">
        <v>103</v>
      </c>
      <c r="B18" s="20">
        <v>0</v>
      </c>
      <c r="C18" s="20">
        <v>0</v>
      </c>
      <c r="D18" s="20">
        <v>0</v>
      </c>
      <c r="E18" s="20">
        <v>0</v>
      </c>
      <c r="F18" s="20">
        <v>3562100</v>
      </c>
      <c r="G18" s="20">
        <v>87827570287</v>
      </c>
      <c r="H18" s="20">
        <v>-87437449645</v>
      </c>
      <c r="I18" s="20">
        <v>390120642</v>
      </c>
    </row>
    <row r="19" spans="1:9" ht="22.95" customHeight="1" x14ac:dyDescent="0.5">
      <c r="A19" s="19" t="s">
        <v>106</v>
      </c>
      <c r="B19" s="20">
        <v>12681000</v>
      </c>
      <c r="C19" s="20">
        <v>227527337374</v>
      </c>
      <c r="D19" s="20">
        <v>-222555689109</v>
      </c>
      <c r="E19" s="20">
        <v>4971648265</v>
      </c>
      <c r="F19" s="20">
        <v>181404347</v>
      </c>
      <c r="G19" s="20">
        <v>3117810480719</v>
      </c>
      <c r="H19" s="20">
        <v>-3074645361397</v>
      </c>
      <c r="I19" s="20">
        <v>43165119322</v>
      </c>
    </row>
    <row r="20" spans="1:9" ht="22.95" customHeight="1" x14ac:dyDescent="0.5">
      <c r="A20" s="19" t="s">
        <v>101</v>
      </c>
      <c r="B20" s="20">
        <v>780700</v>
      </c>
      <c r="C20" s="20">
        <v>58900190900</v>
      </c>
      <c r="D20" s="20">
        <v>-57429146030</v>
      </c>
      <c r="E20" s="20">
        <v>1471044870</v>
      </c>
      <c r="F20" s="20">
        <v>57610610</v>
      </c>
      <c r="G20" s="20">
        <v>3766318675663</v>
      </c>
      <c r="H20" s="20">
        <v>-3574755457506</v>
      </c>
      <c r="I20" s="20">
        <v>191563218157</v>
      </c>
    </row>
    <row r="21" spans="1:9" ht="22.95" customHeight="1" x14ac:dyDescent="0.5">
      <c r="A21" s="19" t="s">
        <v>202</v>
      </c>
      <c r="B21" s="20">
        <v>0</v>
      </c>
      <c r="C21" s="20">
        <v>0</v>
      </c>
      <c r="D21" s="20">
        <v>0</v>
      </c>
      <c r="E21" s="20">
        <v>0</v>
      </c>
      <c r="F21" s="20">
        <v>268265898</v>
      </c>
      <c r="G21" s="20">
        <v>5840429203503</v>
      </c>
      <c r="H21" s="20">
        <v>-5677275933341</v>
      </c>
      <c r="I21" s="20">
        <v>163153270162</v>
      </c>
    </row>
    <row r="22" spans="1:9" ht="22.95" customHeight="1" x14ac:dyDescent="0.5">
      <c r="A22" s="19" t="s">
        <v>105</v>
      </c>
      <c r="B22" s="20">
        <v>1920700</v>
      </c>
      <c r="C22" s="20">
        <v>49094938885</v>
      </c>
      <c r="D22" s="20">
        <v>-46727646847</v>
      </c>
      <c r="E22" s="20">
        <v>2367292038</v>
      </c>
      <c r="F22" s="20">
        <v>303929071</v>
      </c>
      <c r="G22" s="20">
        <v>6951544693893</v>
      </c>
      <c r="H22" s="20">
        <v>-6858647246828</v>
      </c>
      <c r="I22" s="20">
        <v>92897447065</v>
      </c>
    </row>
    <row r="23" spans="1:9" ht="22.95" customHeight="1" x14ac:dyDescent="0.5">
      <c r="A23" s="19" t="s">
        <v>98</v>
      </c>
      <c r="B23" s="20">
        <v>7934367</v>
      </c>
      <c r="C23" s="20">
        <v>175007604339</v>
      </c>
      <c r="D23" s="20">
        <v>-168927052035</v>
      </c>
      <c r="E23" s="20">
        <v>6080552304</v>
      </c>
      <c r="F23" s="20">
        <v>368378047</v>
      </c>
      <c r="G23" s="20">
        <v>7286461367239</v>
      </c>
      <c r="H23" s="20">
        <v>-7064059837536</v>
      </c>
      <c r="I23" s="20">
        <v>222401529703</v>
      </c>
    </row>
    <row r="24" spans="1:9" ht="22.95" customHeight="1" x14ac:dyDescent="0.5">
      <c r="A24" s="19" t="s">
        <v>109</v>
      </c>
      <c r="B24" s="20">
        <v>7054861</v>
      </c>
      <c r="C24" s="20">
        <v>106133179237</v>
      </c>
      <c r="D24" s="20">
        <v>-102973769508</v>
      </c>
      <c r="E24" s="20">
        <v>3159409729</v>
      </c>
      <c r="F24" s="20">
        <v>65025271</v>
      </c>
      <c r="G24" s="20">
        <v>936197136695</v>
      </c>
      <c r="H24" s="20">
        <v>-922970089089</v>
      </c>
      <c r="I24" s="20">
        <v>13227047606</v>
      </c>
    </row>
    <row r="25" spans="1:9" ht="22.95" customHeight="1" x14ac:dyDescent="0.5">
      <c r="A25" s="19" t="s">
        <v>104</v>
      </c>
      <c r="B25" s="20">
        <v>46820079</v>
      </c>
      <c r="C25" s="20">
        <v>990076195881</v>
      </c>
      <c r="D25" s="20">
        <v>-999343228894</v>
      </c>
      <c r="E25" s="20">
        <v>-9267033013</v>
      </c>
      <c r="F25" s="20">
        <v>2643862578</v>
      </c>
      <c r="G25" s="20">
        <v>55430683018451</v>
      </c>
      <c r="H25" s="20">
        <v>-55017289925477</v>
      </c>
      <c r="I25" s="20">
        <v>413393092974</v>
      </c>
    </row>
    <row r="26" spans="1:9" ht="22.95" customHeight="1" x14ac:dyDescent="0.5">
      <c r="A26" s="19" t="s">
        <v>107</v>
      </c>
      <c r="B26" s="20">
        <v>11929895</v>
      </c>
      <c r="C26" s="20">
        <v>146175885208</v>
      </c>
      <c r="D26" s="20">
        <v>-151695830893</v>
      </c>
      <c r="E26" s="20">
        <v>-5519945685</v>
      </c>
      <c r="F26" s="20">
        <v>1927570157</v>
      </c>
      <c r="G26" s="20">
        <v>22940450861067</v>
      </c>
      <c r="H26" s="20">
        <v>-22803993183971</v>
      </c>
      <c r="I26" s="20">
        <v>136457677096</v>
      </c>
    </row>
    <row r="27" spans="1:9" ht="22.95" customHeight="1" x14ac:dyDescent="0.5">
      <c r="A27" s="19" t="s">
        <v>102</v>
      </c>
      <c r="B27" s="20">
        <v>811066</v>
      </c>
      <c r="C27" s="20">
        <v>74090126933</v>
      </c>
      <c r="D27" s="20">
        <v>-77189963822</v>
      </c>
      <c r="E27" s="20">
        <v>-3099836889</v>
      </c>
      <c r="F27" s="20">
        <v>84517036</v>
      </c>
      <c r="G27" s="20">
        <v>6522373167054</v>
      </c>
      <c r="H27" s="20">
        <v>-6447667068493</v>
      </c>
      <c r="I27" s="20">
        <v>74706098561</v>
      </c>
    </row>
    <row r="28" spans="1:9" ht="22.95" customHeight="1" x14ac:dyDescent="0.5">
      <c r="A28" s="19" t="s">
        <v>203</v>
      </c>
      <c r="B28" s="20">
        <v>0</v>
      </c>
      <c r="C28" s="20">
        <v>0</v>
      </c>
      <c r="D28" s="20">
        <v>0</v>
      </c>
      <c r="E28" s="20">
        <v>0</v>
      </c>
      <c r="F28" s="20">
        <v>1114000</v>
      </c>
      <c r="G28" s="20">
        <v>12205743037</v>
      </c>
      <c r="H28" s="20">
        <v>-12035626901</v>
      </c>
      <c r="I28" s="20">
        <v>170116136</v>
      </c>
    </row>
    <row r="29" spans="1:9" ht="22.95" customHeight="1" x14ac:dyDescent="0.5">
      <c r="A29" s="19" t="s">
        <v>204</v>
      </c>
      <c r="B29" s="20">
        <v>0</v>
      </c>
      <c r="C29" s="20">
        <v>0</v>
      </c>
      <c r="D29" s="20">
        <v>0</v>
      </c>
      <c r="E29" s="20">
        <v>0</v>
      </c>
      <c r="F29" s="20">
        <v>6136000</v>
      </c>
      <c r="G29" s="20">
        <v>160615435758</v>
      </c>
      <c r="H29" s="20">
        <v>-153326302199</v>
      </c>
      <c r="I29" s="20">
        <v>7289133559</v>
      </c>
    </row>
    <row r="30" spans="1:9" ht="22.95" customHeight="1" x14ac:dyDescent="0.5">
      <c r="A30" s="19" t="s">
        <v>99</v>
      </c>
      <c r="B30" s="20">
        <v>769607323</v>
      </c>
      <c r="C30" s="20">
        <v>71503735747185</v>
      </c>
      <c r="D30" s="20">
        <v>-71423716586422</v>
      </c>
      <c r="E30" s="20">
        <v>80019160763</v>
      </c>
      <c r="F30" s="20">
        <v>14710449137</v>
      </c>
      <c r="G30" s="20">
        <v>1205105648472509</v>
      </c>
      <c r="H30" s="20">
        <v>-1204578216692077</v>
      </c>
      <c r="I30" s="20">
        <v>527431780432</v>
      </c>
    </row>
    <row r="31" spans="1:9" ht="22.95" customHeight="1" x14ac:dyDescent="0.5">
      <c r="A31" s="19" t="s">
        <v>100</v>
      </c>
      <c r="B31" s="20">
        <v>4517558</v>
      </c>
      <c r="C31" s="20">
        <v>4029295007510</v>
      </c>
      <c r="D31" s="20">
        <v>-4060821724648</v>
      </c>
      <c r="E31" s="20">
        <v>-31526717138</v>
      </c>
      <c r="F31" s="20">
        <v>363061859</v>
      </c>
      <c r="G31" s="20">
        <v>179953282077631</v>
      </c>
      <c r="H31" s="20">
        <v>-178223314619178</v>
      </c>
      <c r="I31" s="20">
        <v>1729967458453</v>
      </c>
    </row>
    <row r="32" spans="1:9" ht="22.95" customHeight="1" x14ac:dyDescent="0.5">
      <c r="A32" s="19" t="s">
        <v>108</v>
      </c>
      <c r="B32" s="20">
        <v>704296</v>
      </c>
      <c r="C32" s="20">
        <v>12138509443</v>
      </c>
      <c r="D32" s="20">
        <v>-11908035507</v>
      </c>
      <c r="E32" s="20">
        <v>230473936</v>
      </c>
      <c r="F32" s="20">
        <v>19387785</v>
      </c>
      <c r="G32" s="20">
        <v>295300854533</v>
      </c>
      <c r="H32" s="20">
        <v>-282713709105</v>
      </c>
      <c r="I32" s="20">
        <v>12587145428</v>
      </c>
    </row>
    <row r="33" spans="1:9" ht="22.95" customHeight="1" x14ac:dyDescent="0.5">
      <c r="A33" s="19" t="s">
        <v>205</v>
      </c>
      <c r="B33" s="20">
        <v>0</v>
      </c>
      <c r="C33" s="20">
        <v>0</v>
      </c>
      <c r="D33" s="20">
        <v>0</v>
      </c>
      <c r="E33" s="20">
        <v>0</v>
      </c>
      <c r="F33" s="20">
        <v>10000000</v>
      </c>
      <c r="G33" s="20">
        <v>172737605626</v>
      </c>
      <c r="H33" s="20">
        <v>-172562349374</v>
      </c>
      <c r="I33" s="20">
        <v>175256252</v>
      </c>
    </row>
    <row r="34" spans="1:9" ht="22.95" customHeight="1" x14ac:dyDescent="0.5">
      <c r="A34" s="19" t="s">
        <v>206</v>
      </c>
      <c r="B34" s="20">
        <v>0</v>
      </c>
      <c r="C34" s="20">
        <v>0</v>
      </c>
      <c r="D34" s="20">
        <v>0</v>
      </c>
      <c r="E34" s="20">
        <v>0</v>
      </c>
      <c r="F34" s="20">
        <v>10000000</v>
      </c>
      <c r="G34" s="20">
        <v>370933167942</v>
      </c>
      <c r="H34" s="20">
        <v>-370696644000</v>
      </c>
      <c r="I34" s="20">
        <v>236523942</v>
      </c>
    </row>
    <row r="35" spans="1:9" ht="22.95" customHeight="1" x14ac:dyDescent="0.5">
      <c r="A35" s="19" t="s">
        <v>63</v>
      </c>
      <c r="B35" s="20">
        <v>0</v>
      </c>
      <c r="C35" s="20">
        <v>0</v>
      </c>
      <c r="D35" s="20">
        <v>0</v>
      </c>
      <c r="E35" s="20">
        <v>0</v>
      </c>
      <c r="F35" s="20">
        <v>10000</v>
      </c>
      <c r="G35" s="20">
        <v>10655954663</v>
      </c>
      <c r="H35" s="20">
        <v>-10978407900</v>
      </c>
      <c r="I35" s="20">
        <v>-322453237</v>
      </c>
    </row>
    <row r="36" spans="1:9" ht="22.95" customHeight="1" x14ac:dyDescent="0.5">
      <c r="A36" s="19" t="s">
        <v>66</v>
      </c>
      <c r="B36" s="20">
        <v>0</v>
      </c>
      <c r="C36" s="20">
        <v>0</v>
      </c>
      <c r="D36" s="20">
        <v>0</v>
      </c>
      <c r="E36" s="20">
        <v>0</v>
      </c>
      <c r="F36" s="20">
        <v>10000</v>
      </c>
      <c r="G36" s="20">
        <v>10655954663</v>
      </c>
      <c r="H36" s="20">
        <v>-10798434000</v>
      </c>
      <c r="I36" s="20">
        <v>-142479337</v>
      </c>
    </row>
    <row r="37" spans="1:9" ht="22.95" customHeight="1" x14ac:dyDescent="0.5">
      <c r="A37" s="22" t="s">
        <v>33</v>
      </c>
      <c r="B37" s="23"/>
      <c r="C37" s="23">
        <f>SUM(C7:C36)</f>
        <v>77581062616391</v>
      </c>
      <c r="D37" s="23">
        <f t="shared" ref="D37:E37" si="0">SUM(D7:D36)</f>
        <v>-77526390158464</v>
      </c>
      <c r="E37" s="23">
        <f t="shared" si="0"/>
        <v>54672457927</v>
      </c>
      <c r="F37" s="23"/>
      <c r="G37" s="23">
        <f>SUM(G7:G36)</f>
        <v>1509338974146037</v>
      </c>
      <c r="H37" s="23">
        <f t="shared" ref="H37:I37" si="1">SUM(H7:H36)</f>
        <v>-1504790146435192</v>
      </c>
      <c r="I37" s="23">
        <f t="shared" si="1"/>
        <v>4548827710845</v>
      </c>
    </row>
    <row r="38" spans="1:9" ht="22.95" customHeight="1" x14ac:dyDescent="0.5">
      <c r="A38" s="12" t="s">
        <v>34</v>
      </c>
      <c r="B38" s="14"/>
      <c r="C38" s="13"/>
      <c r="D38" s="13"/>
      <c r="E38" s="13"/>
      <c r="F38" s="14"/>
      <c r="G38" s="13"/>
      <c r="H38" s="13"/>
      <c r="I38" s="13"/>
    </row>
    <row r="40" spans="1:9" x14ac:dyDescent="0.5">
      <c r="A40" s="57" t="s">
        <v>207</v>
      </c>
      <c r="B40" s="58"/>
      <c r="C40" s="58"/>
      <c r="D40" s="58"/>
      <c r="E40" s="58"/>
      <c r="F40" s="58"/>
      <c r="G40" s="58"/>
      <c r="H40" s="58"/>
      <c r="I40" s="59"/>
    </row>
  </sheetData>
  <mergeCells count="8">
    <mergeCell ref="A1:I1"/>
    <mergeCell ref="A2:I2"/>
    <mergeCell ref="A3:I3"/>
    <mergeCell ref="A40:I40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rightToLeft="1" topLeftCell="A34" zoomScaleNormal="100" zoomScaleSheetLayoutView="106" workbookViewId="0">
      <selection activeCell="G46" sqref="G46"/>
    </sheetView>
  </sheetViews>
  <sheetFormatPr defaultColWidth="9" defaultRowHeight="16.8" x14ac:dyDescent="0.5"/>
  <cols>
    <col min="1" max="1" width="35.875" style="56" customWidth="1"/>
    <col min="2" max="2" width="13" style="56" customWidth="1"/>
    <col min="3" max="3" width="18.25" style="56" customWidth="1"/>
    <col min="4" max="4" width="19.375" style="56" customWidth="1"/>
    <col min="5" max="5" width="28.5" style="56" customWidth="1"/>
    <col min="6" max="6" width="13" style="56" customWidth="1"/>
    <col min="7" max="7" width="18.25" style="56" customWidth="1"/>
    <col min="8" max="8" width="19.375" style="56" customWidth="1"/>
    <col min="9" max="9" width="28.5" style="56" customWidth="1"/>
    <col min="10" max="10" width="9" style="47" customWidth="1"/>
    <col min="11" max="16384" width="9" style="47"/>
  </cols>
  <sheetData>
    <row r="1" spans="1:9" ht="20.399999999999999" x14ac:dyDescent="0.5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9" ht="20.399999999999999" x14ac:dyDescent="0.5">
      <c r="A2" s="46" t="s">
        <v>140</v>
      </c>
      <c r="B2" s="46"/>
      <c r="C2" s="46"/>
      <c r="D2" s="46"/>
      <c r="E2" s="46"/>
      <c r="F2" s="46"/>
      <c r="G2" s="46"/>
      <c r="H2" s="46"/>
      <c r="I2" s="46"/>
    </row>
    <row r="3" spans="1:9" ht="20.399999999999999" x14ac:dyDescent="0.5">
      <c r="A3" s="46" t="s">
        <v>141</v>
      </c>
      <c r="B3" s="46"/>
      <c r="C3" s="46"/>
      <c r="D3" s="46"/>
      <c r="E3" s="46"/>
      <c r="F3" s="46"/>
      <c r="G3" s="46"/>
      <c r="H3" s="46"/>
      <c r="I3" s="46"/>
    </row>
    <row r="4" spans="1:9" ht="18.600000000000001" x14ac:dyDescent="0.5">
      <c r="A4" s="48" t="s">
        <v>208</v>
      </c>
      <c r="B4" s="48"/>
      <c r="C4" s="48"/>
      <c r="D4" s="48"/>
      <c r="E4" s="49"/>
      <c r="F4" s="49"/>
      <c r="G4" s="49"/>
      <c r="H4" s="49"/>
      <c r="I4" s="49"/>
    </row>
    <row r="5" spans="1:9" ht="16.5" customHeight="1" x14ac:dyDescent="0.5">
      <c r="A5" s="49"/>
      <c r="B5" s="50" t="s">
        <v>159</v>
      </c>
      <c r="C5" s="50"/>
      <c r="D5" s="50"/>
      <c r="E5" s="50"/>
      <c r="F5" s="5" t="s">
        <v>160</v>
      </c>
      <c r="G5" s="5"/>
      <c r="H5" s="5"/>
      <c r="I5" s="5"/>
    </row>
    <row r="6" spans="1:9" ht="53.25" customHeight="1" x14ac:dyDescent="0.5">
      <c r="A6" s="51" t="s">
        <v>143</v>
      </c>
      <c r="B6" s="52" t="s">
        <v>14</v>
      </c>
      <c r="C6" s="52" t="s">
        <v>16</v>
      </c>
      <c r="D6" s="52" t="s">
        <v>199</v>
      </c>
      <c r="E6" s="53" t="s">
        <v>209</v>
      </c>
      <c r="F6" s="52" t="s">
        <v>14</v>
      </c>
      <c r="G6" s="52" t="s">
        <v>16</v>
      </c>
      <c r="H6" s="52" t="s">
        <v>199</v>
      </c>
      <c r="I6" s="53" t="s">
        <v>209</v>
      </c>
    </row>
    <row r="7" spans="1:9" ht="22.95" customHeight="1" x14ac:dyDescent="0.5">
      <c r="A7" s="16" t="s">
        <v>23</v>
      </c>
      <c r="B7" s="17">
        <v>324233318</v>
      </c>
      <c r="C7" s="17">
        <v>2744169048750</v>
      </c>
      <c r="D7" s="17">
        <v>-3100594075049</v>
      </c>
      <c r="E7" s="17">
        <v>-356425026299</v>
      </c>
      <c r="F7" s="17">
        <v>324233318</v>
      </c>
      <c r="G7" s="17">
        <v>2744169048750</v>
      </c>
      <c r="H7" s="17">
        <v>-2651012817826</v>
      </c>
      <c r="I7" s="17">
        <v>93156230924</v>
      </c>
    </row>
    <row r="8" spans="1:9" ht="22.95" customHeight="1" x14ac:dyDescent="0.5">
      <c r="A8" s="19" t="s">
        <v>24</v>
      </c>
      <c r="B8" s="20">
        <v>39229762</v>
      </c>
      <c r="C8" s="20">
        <v>69658306500</v>
      </c>
      <c r="D8" s="20">
        <v>-75420698765</v>
      </c>
      <c r="E8" s="20">
        <v>-5762392265</v>
      </c>
      <c r="F8" s="20">
        <v>39229762</v>
      </c>
      <c r="G8" s="20">
        <v>69658306500</v>
      </c>
      <c r="H8" s="20">
        <v>-76812229532</v>
      </c>
      <c r="I8" s="20">
        <v>-7153923032</v>
      </c>
    </row>
    <row r="9" spans="1:9" ht="22.95" customHeight="1" x14ac:dyDescent="0.5">
      <c r="A9" s="19" t="s">
        <v>25</v>
      </c>
      <c r="B9" s="20">
        <v>33995406</v>
      </c>
      <c r="C9" s="20">
        <v>121475180505</v>
      </c>
      <c r="D9" s="20">
        <v>-124106953280</v>
      </c>
      <c r="E9" s="20">
        <v>-2631772775</v>
      </c>
      <c r="F9" s="20">
        <v>33995406</v>
      </c>
      <c r="G9" s="20">
        <v>121475180505</v>
      </c>
      <c r="H9" s="20">
        <v>-140922629606</v>
      </c>
      <c r="I9" s="20">
        <v>-19447449101</v>
      </c>
    </row>
    <row r="10" spans="1:9" ht="22.95" customHeight="1" x14ac:dyDescent="0.5">
      <c r="A10" s="19" t="s">
        <v>26</v>
      </c>
      <c r="B10" s="20">
        <v>30377043</v>
      </c>
      <c r="C10" s="20">
        <v>3231178663821</v>
      </c>
      <c r="D10" s="20">
        <v>-3210560764427</v>
      </c>
      <c r="E10" s="20">
        <v>20617899394</v>
      </c>
      <c r="F10" s="20">
        <v>30377043</v>
      </c>
      <c r="G10" s="20">
        <v>3231178663821</v>
      </c>
      <c r="H10" s="20">
        <v>-2970563667313</v>
      </c>
      <c r="I10" s="20">
        <v>260614996508</v>
      </c>
    </row>
    <row r="11" spans="1:9" ht="22.95" customHeight="1" x14ac:dyDescent="0.5">
      <c r="A11" s="19" t="s">
        <v>27</v>
      </c>
      <c r="B11" s="20">
        <v>67337159</v>
      </c>
      <c r="C11" s="20">
        <v>228301339504</v>
      </c>
      <c r="D11" s="20">
        <v>-233193954535</v>
      </c>
      <c r="E11" s="20">
        <v>-4892615031</v>
      </c>
      <c r="F11" s="20">
        <v>67337159</v>
      </c>
      <c r="G11" s="20">
        <v>228301339504</v>
      </c>
      <c r="H11" s="20">
        <v>-231442263273</v>
      </c>
      <c r="I11" s="20">
        <v>-3140923769</v>
      </c>
    </row>
    <row r="12" spans="1:9" ht="22.95" customHeight="1" x14ac:dyDescent="0.5">
      <c r="A12" s="19" t="s">
        <v>28</v>
      </c>
      <c r="B12" s="20">
        <v>273835275</v>
      </c>
      <c r="C12" s="20">
        <v>1838774516485</v>
      </c>
      <c r="D12" s="20">
        <v>-1797730442456</v>
      </c>
      <c r="E12" s="20">
        <v>41044074029</v>
      </c>
      <c r="F12" s="20">
        <v>273835275</v>
      </c>
      <c r="G12" s="20">
        <v>1838774516485</v>
      </c>
      <c r="H12" s="20">
        <v>-1243193767959</v>
      </c>
      <c r="I12" s="20">
        <v>595580748526</v>
      </c>
    </row>
    <row r="13" spans="1:9" ht="22.95" customHeight="1" x14ac:dyDescent="0.5">
      <c r="A13" s="19" t="s">
        <v>29</v>
      </c>
      <c r="B13" s="20">
        <v>93529276</v>
      </c>
      <c r="C13" s="20">
        <v>780375917818</v>
      </c>
      <c r="D13" s="20">
        <v>-751014170680</v>
      </c>
      <c r="E13" s="20">
        <v>29361747138</v>
      </c>
      <c r="F13" s="20">
        <v>93529276</v>
      </c>
      <c r="G13" s="20">
        <v>780375917818</v>
      </c>
      <c r="H13" s="20">
        <v>-697595721474</v>
      </c>
      <c r="I13" s="20">
        <v>82780196344</v>
      </c>
    </row>
    <row r="14" spans="1:9" ht="22.95" customHeight="1" x14ac:dyDescent="0.5">
      <c r="A14" s="19" t="s">
        <v>30</v>
      </c>
      <c r="B14" s="20">
        <v>16318138</v>
      </c>
      <c r="C14" s="20">
        <v>47319246499</v>
      </c>
      <c r="D14" s="20">
        <v>-50602243532</v>
      </c>
      <c r="E14" s="20">
        <v>-3282997033</v>
      </c>
      <c r="F14" s="20">
        <v>16318138</v>
      </c>
      <c r="G14" s="20">
        <v>47319246499</v>
      </c>
      <c r="H14" s="20">
        <v>-50064358342</v>
      </c>
      <c r="I14" s="20">
        <v>-2745111843</v>
      </c>
    </row>
    <row r="15" spans="1:9" ht="22.95" customHeight="1" x14ac:dyDescent="0.5">
      <c r="A15" s="19" t="s">
        <v>31</v>
      </c>
      <c r="B15" s="20">
        <v>174459772</v>
      </c>
      <c r="C15" s="20">
        <v>842000291833</v>
      </c>
      <c r="D15" s="20">
        <v>-959582817244</v>
      </c>
      <c r="E15" s="20">
        <v>-117582525411</v>
      </c>
      <c r="F15" s="20">
        <v>174459772</v>
      </c>
      <c r="G15" s="20">
        <v>842000291833</v>
      </c>
      <c r="H15" s="20">
        <v>-945360023983</v>
      </c>
      <c r="I15" s="20">
        <v>-103359732150</v>
      </c>
    </row>
    <row r="16" spans="1:9" ht="22.95" customHeight="1" x14ac:dyDescent="0.5">
      <c r="A16" s="19" t="s">
        <v>98</v>
      </c>
      <c r="B16" s="20">
        <v>112411888</v>
      </c>
      <c r="C16" s="20">
        <v>2518558584748</v>
      </c>
      <c r="D16" s="20">
        <v>-2472502826280</v>
      </c>
      <c r="E16" s="20">
        <v>46055758468</v>
      </c>
      <c r="F16" s="20">
        <v>112411888</v>
      </c>
      <c r="G16" s="20">
        <v>2518558584748</v>
      </c>
      <c r="H16" s="20">
        <v>-2446647411715</v>
      </c>
      <c r="I16" s="20">
        <v>71911173033</v>
      </c>
    </row>
    <row r="17" spans="1:9" ht="22.95" customHeight="1" x14ac:dyDescent="0.5">
      <c r="A17" s="19" t="s">
        <v>99</v>
      </c>
      <c r="B17" s="20">
        <v>2</v>
      </c>
      <c r="C17" s="20">
        <v>189162</v>
      </c>
      <c r="D17" s="20">
        <v>-1554026010</v>
      </c>
      <c r="E17" s="20">
        <v>-1553836848</v>
      </c>
      <c r="F17" s="20">
        <v>2</v>
      </c>
      <c r="G17" s="20">
        <v>189162</v>
      </c>
      <c r="H17" s="20">
        <v>-188198</v>
      </c>
      <c r="I17" s="20">
        <v>964</v>
      </c>
    </row>
    <row r="18" spans="1:9" ht="22.95" customHeight="1" x14ac:dyDescent="0.5">
      <c r="A18" s="19" t="s">
        <v>100</v>
      </c>
      <c r="B18" s="20">
        <v>1730540</v>
      </c>
      <c r="C18" s="20">
        <v>1466268061912</v>
      </c>
      <c r="D18" s="20">
        <v>-1477751666296</v>
      </c>
      <c r="E18" s="20">
        <v>-11483604384</v>
      </c>
      <c r="F18" s="20">
        <v>1730540</v>
      </c>
      <c r="G18" s="20">
        <v>1466268061912</v>
      </c>
      <c r="H18" s="20">
        <v>-1475526838810</v>
      </c>
      <c r="I18" s="20">
        <v>-9258776898</v>
      </c>
    </row>
    <row r="19" spans="1:9" ht="22.95" customHeight="1" x14ac:dyDescent="0.5">
      <c r="A19" s="19" t="s">
        <v>101</v>
      </c>
      <c r="B19" s="20">
        <v>4183109</v>
      </c>
      <c r="C19" s="20">
        <v>323632337613</v>
      </c>
      <c r="D19" s="20">
        <v>-316242630677</v>
      </c>
      <c r="E19" s="20">
        <v>7389706936</v>
      </c>
      <c r="F19" s="20">
        <v>4183109</v>
      </c>
      <c r="G19" s="20">
        <v>323632337613</v>
      </c>
      <c r="H19" s="20">
        <v>-308604198174</v>
      </c>
      <c r="I19" s="20">
        <v>15028139439</v>
      </c>
    </row>
    <row r="20" spans="1:9" ht="22.95" customHeight="1" x14ac:dyDescent="0.5">
      <c r="A20" s="19" t="s">
        <v>102</v>
      </c>
      <c r="B20" s="20">
        <v>890251</v>
      </c>
      <c r="C20" s="20">
        <v>80100860917</v>
      </c>
      <c r="D20" s="20">
        <v>-77976092880</v>
      </c>
      <c r="E20" s="20">
        <v>2124768037</v>
      </c>
      <c r="F20" s="20">
        <v>890251</v>
      </c>
      <c r="G20" s="20">
        <v>80100860917</v>
      </c>
      <c r="H20" s="20">
        <v>-83135340497</v>
      </c>
      <c r="I20" s="20">
        <v>-3034479580</v>
      </c>
    </row>
    <row r="21" spans="1:9" ht="22.95" customHeight="1" x14ac:dyDescent="0.5">
      <c r="A21" s="19" t="s">
        <v>103</v>
      </c>
      <c r="B21" s="20">
        <v>80000000</v>
      </c>
      <c r="C21" s="20">
        <v>2507315086500</v>
      </c>
      <c r="D21" s="20">
        <v>-2508698747576</v>
      </c>
      <c r="E21" s="20">
        <v>-1383661076</v>
      </c>
      <c r="F21" s="20">
        <v>80000000</v>
      </c>
      <c r="G21" s="20">
        <v>2507315086500</v>
      </c>
      <c r="H21" s="20">
        <v>-2508698747576</v>
      </c>
      <c r="I21" s="20">
        <v>-1383661076</v>
      </c>
    </row>
    <row r="22" spans="1:9" ht="22.95" customHeight="1" x14ac:dyDescent="0.5">
      <c r="A22" s="19" t="s">
        <v>104</v>
      </c>
      <c r="B22" s="20">
        <v>16573354</v>
      </c>
      <c r="C22" s="20">
        <v>351235778645</v>
      </c>
      <c r="D22" s="20">
        <v>-348541301297</v>
      </c>
      <c r="E22" s="20">
        <v>2694477348</v>
      </c>
      <c r="F22" s="20">
        <v>16573354</v>
      </c>
      <c r="G22" s="20">
        <v>351235778645</v>
      </c>
      <c r="H22" s="20">
        <v>-351666573219</v>
      </c>
      <c r="I22" s="20">
        <v>-430794574</v>
      </c>
    </row>
    <row r="23" spans="1:9" ht="22.95" customHeight="1" x14ac:dyDescent="0.5">
      <c r="A23" s="19" t="s">
        <v>105</v>
      </c>
      <c r="B23" s="20">
        <v>2710009</v>
      </c>
      <c r="C23" s="20">
        <v>70995016796</v>
      </c>
      <c r="D23" s="20">
        <v>-71125600762</v>
      </c>
      <c r="E23" s="20">
        <v>-130583966</v>
      </c>
      <c r="F23" s="20">
        <v>2710009</v>
      </c>
      <c r="G23" s="20">
        <v>70995016796</v>
      </c>
      <c r="H23" s="20">
        <v>-66186589086</v>
      </c>
      <c r="I23" s="20">
        <v>4808427710</v>
      </c>
    </row>
    <row r="24" spans="1:9" ht="22.95" customHeight="1" x14ac:dyDescent="0.5">
      <c r="A24" s="19" t="s">
        <v>106</v>
      </c>
      <c r="B24" s="20">
        <v>63955187</v>
      </c>
      <c r="C24" s="20">
        <v>1173272787892</v>
      </c>
      <c r="D24" s="20">
        <v>-1147888699343</v>
      </c>
      <c r="E24" s="20">
        <v>25384088549</v>
      </c>
      <c r="F24" s="20">
        <v>63955187</v>
      </c>
      <c r="G24" s="20">
        <v>1173272787892</v>
      </c>
      <c r="H24" s="20">
        <v>-1128978842782</v>
      </c>
      <c r="I24" s="20">
        <v>44293945110</v>
      </c>
    </row>
    <row r="25" spans="1:9" ht="22.95" customHeight="1" x14ac:dyDescent="0.5">
      <c r="A25" s="19" t="s">
        <v>107</v>
      </c>
      <c r="B25" s="20">
        <v>18320814</v>
      </c>
      <c r="C25" s="20">
        <v>224656356671</v>
      </c>
      <c r="D25" s="20">
        <v>-225177367870</v>
      </c>
      <c r="E25" s="20">
        <v>-521011199</v>
      </c>
      <c r="F25" s="20">
        <v>18320814</v>
      </c>
      <c r="G25" s="20">
        <v>224656356671</v>
      </c>
      <c r="H25" s="20">
        <v>-227803488938</v>
      </c>
      <c r="I25" s="20">
        <v>-3147132267</v>
      </c>
    </row>
    <row r="26" spans="1:9" ht="22.95" customHeight="1" x14ac:dyDescent="0.5">
      <c r="A26" s="19" t="s">
        <v>108</v>
      </c>
      <c r="B26" s="20">
        <v>2692247</v>
      </c>
      <c r="C26" s="20">
        <v>46392987686</v>
      </c>
      <c r="D26" s="20">
        <v>-47495066868</v>
      </c>
      <c r="E26" s="20">
        <v>-1102079182</v>
      </c>
      <c r="F26" s="20">
        <v>2692247</v>
      </c>
      <c r="G26" s="20">
        <v>46392987686</v>
      </c>
      <c r="H26" s="20">
        <v>-45755553473</v>
      </c>
      <c r="I26" s="20">
        <v>637434213</v>
      </c>
    </row>
    <row r="27" spans="1:9" ht="22.95" customHeight="1" x14ac:dyDescent="0.5">
      <c r="A27" s="19" t="s">
        <v>109</v>
      </c>
      <c r="B27" s="20">
        <v>58794960</v>
      </c>
      <c r="C27" s="20">
        <v>894823178249</v>
      </c>
      <c r="D27" s="20">
        <v>-875014479531</v>
      </c>
      <c r="E27" s="20">
        <v>19808698718</v>
      </c>
      <c r="F27" s="20">
        <v>58794960</v>
      </c>
      <c r="G27" s="20">
        <v>894823178249</v>
      </c>
      <c r="H27" s="20">
        <v>-857611987997</v>
      </c>
      <c r="I27" s="20">
        <v>37211190252</v>
      </c>
    </row>
    <row r="28" spans="1:9" ht="22.95" customHeight="1" x14ac:dyDescent="0.5">
      <c r="A28" s="19" t="s">
        <v>110</v>
      </c>
      <c r="B28" s="20">
        <v>9996313</v>
      </c>
      <c r="C28" s="20">
        <v>107320812474</v>
      </c>
      <c r="D28" s="20">
        <v>-104712736863</v>
      </c>
      <c r="E28" s="20">
        <v>2608075611</v>
      </c>
      <c r="F28" s="20">
        <v>9996313</v>
      </c>
      <c r="G28" s="20">
        <v>107320812474</v>
      </c>
      <c r="H28" s="20">
        <v>-99999991356</v>
      </c>
      <c r="I28" s="20">
        <v>7320821118</v>
      </c>
    </row>
    <row r="29" spans="1:9" ht="22.95" customHeight="1" x14ac:dyDescent="0.5">
      <c r="A29" s="19" t="s">
        <v>111</v>
      </c>
      <c r="B29" s="20">
        <v>3015892</v>
      </c>
      <c r="C29" s="20">
        <v>25315810388</v>
      </c>
      <c r="D29" s="20">
        <v>-24768805495</v>
      </c>
      <c r="E29" s="20">
        <v>547004893</v>
      </c>
      <c r="F29" s="20">
        <v>3015892</v>
      </c>
      <c r="G29" s="20">
        <v>25315810388</v>
      </c>
      <c r="H29" s="20">
        <v>-24833069716</v>
      </c>
      <c r="I29" s="20">
        <v>482740672</v>
      </c>
    </row>
    <row r="30" spans="1:9" ht="22.95" customHeight="1" x14ac:dyDescent="0.5">
      <c r="A30" s="19" t="s">
        <v>52</v>
      </c>
      <c r="B30" s="20">
        <v>25000</v>
      </c>
      <c r="C30" s="20">
        <v>26996085000</v>
      </c>
      <c r="D30" s="20">
        <v>-26996085000</v>
      </c>
      <c r="E30" s="20">
        <v>0</v>
      </c>
      <c r="F30" s="20">
        <v>25000</v>
      </c>
      <c r="G30" s="20">
        <v>26996085000</v>
      </c>
      <c r="H30" s="20">
        <v>-26996085000</v>
      </c>
      <c r="I30" s="20">
        <v>0</v>
      </c>
    </row>
    <row r="31" spans="1:9" ht="22.95" customHeight="1" x14ac:dyDescent="0.5">
      <c r="A31" s="19" t="s">
        <v>56</v>
      </c>
      <c r="B31" s="20">
        <v>50000</v>
      </c>
      <c r="C31" s="20">
        <v>51487533225</v>
      </c>
      <c r="D31" s="20">
        <v>-51487533225</v>
      </c>
      <c r="E31" s="20">
        <v>0</v>
      </c>
      <c r="F31" s="20">
        <v>50000</v>
      </c>
      <c r="G31" s="20">
        <v>51487533225</v>
      </c>
      <c r="H31" s="20">
        <v>-49992750000</v>
      </c>
      <c r="I31" s="20">
        <v>1494783225</v>
      </c>
    </row>
    <row r="32" spans="1:9" ht="22.95" customHeight="1" x14ac:dyDescent="0.5">
      <c r="A32" s="19" t="s">
        <v>57</v>
      </c>
      <c r="B32" s="20">
        <v>120000</v>
      </c>
      <c r="C32" s="20">
        <v>129581208000</v>
      </c>
      <c r="D32" s="20">
        <v>-129581208000</v>
      </c>
      <c r="E32" s="20">
        <v>0</v>
      </c>
      <c r="F32" s="20">
        <v>120000</v>
      </c>
      <c r="G32" s="20">
        <v>129581208000</v>
      </c>
      <c r="H32" s="20">
        <v>-129581208000</v>
      </c>
      <c r="I32" s="20">
        <v>0</v>
      </c>
    </row>
    <row r="33" spans="1:9" ht="22.95" customHeight="1" x14ac:dyDescent="0.5">
      <c r="A33" s="19" t="s">
        <v>60</v>
      </c>
      <c r="B33" s="20">
        <v>200000</v>
      </c>
      <c r="C33" s="20">
        <v>213968970000</v>
      </c>
      <c r="D33" s="20">
        <v>-213968970000</v>
      </c>
      <c r="E33" s="20">
        <v>0</v>
      </c>
      <c r="F33" s="20">
        <v>200000</v>
      </c>
      <c r="G33" s="20">
        <v>213968970000</v>
      </c>
      <c r="H33" s="20">
        <v>-213968970000</v>
      </c>
      <c r="I33" s="20">
        <v>0</v>
      </c>
    </row>
    <row r="34" spans="1:9" ht="22.95" customHeight="1" x14ac:dyDescent="0.5">
      <c r="A34" s="19" t="s">
        <v>63</v>
      </c>
      <c r="B34" s="20">
        <v>267933</v>
      </c>
      <c r="C34" s="20">
        <v>289727522919</v>
      </c>
      <c r="D34" s="20">
        <v>-289727522919</v>
      </c>
      <c r="E34" s="20">
        <v>0</v>
      </c>
      <c r="F34" s="20">
        <v>267933</v>
      </c>
      <c r="G34" s="20">
        <v>289727522919</v>
      </c>
      <c r="H34" s="20">
        <v>-293985936664</v>
      </c>
      <c r="I34" s="20">
        <v>-4258413745</v>
      </c>
    </row>
    <row r="35" spans="1:9" ht="22.95" customHeight="1" x14ac:dyDescent="0.5">
      <c r="A35" s="19" t="s">
        <v>66</v>
      </c>
      <c r="B35" s="20">
        <v>60000</v>
      </c>
      <c r="C35" s="20">
        <v>64880590950</v>
      </c>
      <c r="D35" s="20">
        <v>-64880590950</v>
      </c>
      <c r="E35" s="20">
        <v>0</v>
      </c>
      <c r="F35" s="20">
        <v>60000</v>
      </c>
      <c r="G35" s="20">
        <v>64880590950</v>
      </c>
      <c r="H35" s="20">
        <v>-64808738175</v>
      </c>
      <c r="I35" s="20">
        <v>71852775</v>
      </c>
    </row>
    <row r="36" spans="1:9" ht="22.95" customHeight="1" x14ac:dyDescent="0.5">
      <c r="A36" s="19" t="s">
        <v>69</v>
      </c>
      <c r="B36" s="20">
        <v>100000</v>
      </c>
      <c r="C36" s="20">
        <v>106984485000</v>
      </c>
      <c r="D36" s="20">
        <v>-106984485000</v>
      </c>
      <c r="E36" s="20">
        <v>0</v>
      </c>
      <c r="F36" s="20">
        <v>100000</v>
      </c>
      <c r="G36" s="20">
        <v>106984485000</v>
      </c>
      <c r="H36" s="20">
        <v>-106984485000</v>
      </c>
      <c r="I36" s="20">
        <v>0</v>
      </c>
    </row>
    <row r="37" spans="1:9" ht="22.95" customHeight="1" x14ac:dyDescent="0.5">
      <c r="A37" s="19" t="s">
        <v>72</v>
      </c>
      <c r="B37" s="20">
        <v>160000</v>
      </c>
      <c r="C37" s="20">
        <v>172774944000</v>
      </c>
      <c r="D37" s="20">
        <v>-172774944000</v>
      </c>
      <c r="E37" s="20">
        <v>0</v>
      </c>
      <c r="F37" s="20">
        <v>160000</v>
      </c>
      <c r="G37" s="20">
        <v>172774944000</v>
      </c>
      <c r="H37" s="20">
        <v>-159976800000</v>
      </c>
      <c r="I37" s="20">
        <v>12798144000</v>
      </c>
    </row>
    <row r="38" spans="1:9" ht="22.95" customHeight="1" x14ac:dyDescent="0.5">
      <c r="A38" s="19" t="s">
        <v>75</v>
      </c>
      <c r="B38" s="20">
        <v>50000</v>
      </c>
      <c r="C38" s="20">
        <v>50000000000</v>
      </c>
      <c r="D38" s="20">
        <v>-50000000000</v>
      </c>
      <c r="E38" s="20">
        <v>0</v>
      </c>
      <c r="F38" s="20">
        <v>50000</v>
      </c>
      <c r="G38" s="20">
        <v>50000000000</v>
      </c>
      <c r="H38" s="20">
        <v>-50000000000</v>
      </c>
      <c r="I38" s="20">
        <v>0</v>
      </c>
    </row>
    <row r="39" spans="1:9" ht="22.95" customHeight="1" x14ac:dyDescent="0.5">
      <c r="A39" s="19" t="s">
        <v>78</v>
      </c>
      <c r="B39" s="20">
        <v>40000</v>
      </c>
      <c r="C39" s="20">
        <v>39994200000</v>
      </c>
      <c r="D39" s="20">
        <v>-39994200000</v>
      </c>
      <c r="E39" s="20">
        <v>0</v>
      </c>
      <c r="F39" s="20">
        <v>40000</v>
      </c>
      <c r="G39" s="20">
        <v>39994200000</v>
      </c>
      <c r="H39" s="20">
        <v>-40005800000</v>
      </c>
      <c r="I39" s="20">
        <v>-11600000</v>
      </c>
    </row>
    <row r="40" spans="1:9" ht="22.95" customHeight="1" x14ac:dyDescent="0.5">
      <c r="A40" s="19" t="s">
        <v>81</v>
      </c>
      <c r="B40" s="20">
        <v>30000</v>
      </c>
      <c r="C40" s="20">
        <v>29995650000</v>
      </c>
      <c r="D40" s="20">
        <v>-29995650000</v>
      </c>
      <c r="E40" s="20">
        <v>0</v>
      </c>
      <c r="F40" s="20">
        <v>30000</v>
      </c>
      <c r="G40" s="20">
        <v>29995650000</v>
      </c>
      <c r="H40" s="20">
        <v>-30004350000</v>
      </c>
      <c r="I40" s="20">
        <v>-8700000</v>
      </c>
    </row>
    <row r="41" spans="1:9" ht="22.95" customHeight="1" x14ac:dyDescent="0.5">
      <c r="A41" s="19" t="s">
        <v>84</v>
      </c>
      <c r="B41" s="20">
        <v>280000</v>
      </c>
      <c r="C41" s="20">
        <v>279959400000</v>
      </c>
      <c r="D41" s="20">
        <v>-279959400000</v>
      </c>
      <c r="E41" s="20">
        <v>0</v>
      </c>
      <c r="F41" s="20">
        <v>280000</v>
      </c>
      <c r="G41" s="20">
        <v>279959400000</v>
      </c>
      <c r="H41" s="20">
        <v>-280015400000</v>
      </c>
      <c r="I41" s="20">
        <v>-56000000</v>
      </c>
    </row>
    <row r="42" spans="1:9" ht="22.95" customHeight="1" x14ac:dyDescent="0.5">
      <c r="A42" s="19" t="s">
        <v>87</v>
      </c>
      <c r="B42" s="20">
        <v>196000</v>
      </c>
      <c r="C42" s="20">
        <v>195971580000</v>
      </c>
      <c r="D42" s="20">
        <v>-195971580000</v>
      </c>
      <c r="E42" s="20">
        <v>0</v>
      </c>
      <c r="F42" s="20">
        <v>196000</v>
      </c>
      <c r="G42" s="20">
        <v>195971580000</v>
      </c>
      <c r="H42" s="20">
        <v>-196024900000</v>
      </c>
      <c r="I42" s="20">
        <v>-53320000</v>
      </c>
    </row>
    <row r="43" spans="1:9" ht="22.95" customHeight="1" x14ac:dyDescent="0.5">
      <c r="A43" s="19" t="s">
        <v>90</v>
      </c>
      <c r="B43" s="20">
        <v>300000</v>
      </c>
      <c r="C43" s="20">
        <v>299956500000</v>
      </c>
      <c r="D43" s="20">
        <v>-299956500000</v>
      </c>
      <c r="E43" s="20">
        <v>0</v>
      </c>
      <c r="F43" s="20">
        <v>300000</v>
      </c>
      <c r="G43" s="20">
        <v>299956500000</v>
      </c>
      <c r="H43" s="20">
        <v>-300037499994</v>
      </c>
      <c r="I43" s="20">
        <v>-80999994</v>
      </c>
    </row>
    <row r="44" spans="1:9" ht="22.95" customHeight="1" x14ac:dyDescent="0.5">
      <c r="A44" s="19" t="s">
        <v>32</v>
      </c>
      <c r="B44" s="20">
        <v>252091146</v>
      </c>
      <c r="C44" s="20">
        <v>808597577104</v>
      </c>
      <c r="D44" s="20">
        <v>-1136067000851</v>
      </c>
      <c r="E44" s="20">
        <v>-327469423747</v>
      </c>
      <c r="F44" s="20">
        <v>252091146</v>
      </c>
      <c r="G44" s="20">
        <v>808597577104</v>
      </c>
      <c r="H44" s="20">
        <v>-1201978600140</v>
      </c>
      <c r="I44" s="20">
        <v>-393381023036</v>
      </c>
    </row>
    <row r="45" spans="1:9" ht="22.95" customHeight="1" x14ac:dyDescent="0.5">
      <c r="A45" s="22" t="s">
        <v>33</v>
      </c>
      <c r="B45" s="23"/>
      <c r="C45" s="23">
        <f>SUM(C7:C44)</f>
        <v>22454016607566</v>
      </c>
      <c r="D45" s="23">
        <f t="shared" ref="D45:G45" si="0">SUM(D7:D44)</f>
        <v>-23090601837661</v>
      </c>
      <c r="E45" s="23">
        <f t="shared" si="0"/>
        <v>-636585230095</v>
      </c>
      <c r="F45" s="23"/>
      <c r="G45" s="23">
        <f>SUM(G7:G44)</f>
        <v>22454016607566</v>
      </c>
      <c r="H45" s="23">
        <f t="shared" ref="H45" si="1">SUM(H7:H44)</f>
        <v>-21776777823818</v>
      </c>
      <c r="I45" s="23">
        <f t="shared" ref="I45" si="2">SUM(I7:I44)</f>
        <v>677238783748</v>
      </c>
    </row>
    <row r="46" spans="1:9" ht="22.95" customHeight="1" x14ac:dyDescent="0.5">
      <c r="A46" s="12" t="s">
        <v>34</v>
      </c>
      <c r="B46" s="54"/>
      <c r="C46" s="40"/>
      <c r="D46" s="40"/>
      <c r="E46" s="40"/>
      <c r="F46" s="54"/>
      <c r="G46" s="40"/>
      <c r="H46" s="40"/>
      <c r="I46" s="40"/>
    </row>
    <row r="49" spans="1:9" x14ac:dyDescent="0.5">
      <c r="A49" s="55" t="s">
        <v>207</v>
      </c>
      <c r="B49" s="55"/>
      <c r="C49" s="55"/>
      <c r="D49" s="55"/>
      <c r="E49" s="55"/>
      <c r="F49" s="55"/>
      <c r="G49" s="55"/>
      <c r="H49" s="55"/>
      <c r="I49" s="55"/>
    </row>
  </sheetData>
  <mergeCells count="7">
    <mergeCell ref="A49:I49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"/>
  <sheetViews>
    <sheetView rightToLeft="1" topLeftCell="A9" zoomScaleNormal="100" zoomScaleSheetLayoutView="106" workbookViewId="0">
      <selection activeCell="I25" sqref="I25"/>
    </sheetView>
  </sheetViews>
  <sheetFormatPr defaultColWidth="9" defaultRowHeight="16.8" x14ac:dyDescent="0.5"/>
  <cols>
    <col min="1" max="1" width="35.875" style="35" customWidth="1"/>
    <col min="2" max="2" width="14.875" style="35" customWidth="1"/>
    <col min="3" max="4" width="13" style="35" customWidth="1"/>
    <col min="5" max="5" width="14.875" style="35" customWidth="1"/>
    <col min="6" max="6" width="15.875" style="35" customWidth="1"/>
    <col min="7" max="7" width="15" style="35" customWidth="1"/>
    <col min="8" max="8" width="13.875" style="35" customWidth="1"/>
    <col min="9" max="9" width="15.875" style="35" customWidth="1"/>
    <col min="10" max="10" width="9" style="27" customWidth="1"/>
    <col min="11" max="16384" width="9" style="27"/>
  </cols>
  <sheetData>
    <row r="1" spans="1:9" ht="18.600000000000001" x14ac:dyDescent="0.5">
      <c r="A1" s="26" t="s">
        <v>1</v>
      </c>
      <c r="B1" s="26"/>
      <c r="C1" s="26"/>
      <c r="D1" s="26"/>
      <c r="E1" s="26"/>
      <c r="F1" s="26"/>
      <c r="G1" s="26"/>
      <c r="H1" s="26"/>
      <c r="I1" s="26"/>
    </row>
    <row r="2" spans="1:9" ht="18.600000000000001" x14ac:dyDescent="0.5">
      <c r="A2" s="26" t="s">
        <v>140</v>
      </c>
      <c r="B2" s="26"/>
      <c r="C2" s="26"/>
      <c r="D2" s="26"/>
      <c r="E2" s="26"/>
      <c r="F2" s="26"/>
      <c r="G2" s="26"/>
      <c r="H2" s="26"/>
      <c r="I2" s="26"/>
    </row>
    <row r="3" spans="1:9" ht="18.600000000000001" x14ac:dyDescent="0.5">
      <c r="A3" s="26" t="s">
        <v>141</v>
      </c>
      <c r="B3" s="26"/>
      <c r="C3" s="26"/>
      <c r="D3" s="26"/>
      <c r="E3" s="26"/>
      <c r="F3" s="26"/>
      <c r="G3" s="26"/>
      <c r="H3" s="26"/>
      <c r="I3" s="26"/>
    </row>
    <row r="4" spans="1:9" x14ac:dyDescent="0.5">
      <c r="A4" s="28" t="s">
        <v>210</v>
      </c>
      <c r="B4" s="28"/>
      <c r="C4" s="28"/>
      <c r="D4" s="28"/>
      <c r="E4" s="28"/>
      <c r="F4" s="28"/>
      <c r="G4" s="28"/>
      <c r="H4" s="28"/>
      <c r="I4" s="28"/>
    </row>
    <row r="6" spans="1:9" ht="19.5" customHeight="1" x14ac:dyDescent="0.5">
      <c r="A6" s="29"/>
      <c r="B6" s="34" t="s">
        <v>159</v>
      </c>
      <c r="C6" s="34"/>
      <c r="D6" s="34"/>
      <c r="E6" s="34"/>
      <c r="F6" s="34" t="s">
        <v>160</v>
      </c>
      <c r="G6" s="34"/>
      <c r="H6" s="34"/>
      <c r="I6" s="34"/>
    </row>
    <row r="7" spans="1:9" ht="20.25" customHeight="1" x14ac:dyDescent="0.5">
      <c r="A7" s="31"/>
      <c r="B7" s="32" t="s">
        <v>211</v>
      </c>
      <c r="C7" s="32" t="s">
        <v>212</v>
      </c>
      <c r="D7" s="32" t="s">
        <v>213</v>
      </c>
      <c r="E7" s="32" t="s">
        <v>33</v>
      </c>
      <c r="F7" s="32" t="s">
        <v>211</v>
      </c>
      <c r="G7" s="32" t="s">
        <v>212</v>
      </c>
      <c r="H7" s="32" t="s">
        <v>213</v>
      </c>
      <c r="I7" s="32" t="s">
        <v>33</v>
      </c>
    </row>
    <row r="8" spans="1:9" ht="20.25" customHeight="1" x14ac:dyDescent="0.5">
      <c r="A8" s="45"/>
      <c r="B8" s="42"/>
      <c r="C8" s="42"/>
      <c r="D8" s="42"/>
      <c r="E8" s="42"/>
      <c r="F8" s="42"/>
      <c r="G8" s="42"/>
      <c r="H8" s="42"/>
      <c r="I8" s="42"/>
    </row>
    <row r="9" spans="1:9" x14ac:dyDescent="0.5">
      <c r="A9" s="45"/>
      <c r="B9" s="37" t="s">
        <v>214</v>
      </c>
      <c r="C9" s="37" t="s">
        <v>215</v>
      </c>
      <c r="D9" s="37" t="s">
        <v>216</v>
      </c>
      <c r="E9" s="34"/>
      <c r="F9" s="37" t="s">
        <v>216</v>
      </c>
      <c r="G9" s="37" t="s">
        <v>216</v>
      </c>
      <c r="H9" s="37" t="s">
        <v>216</v>
      </c>
      <c r="I9" s="34"/>
    </row>
    <row r="10" spans="1:9" ht="22.95" customHeight="1" x14ac:dyDescent="0.5">
      <c r="A10" s="16" t="s">
        <v>52</v>
      </c>
      <c r="B10" s="17">
        <v>492034473</v>
      </c>
      <c r="C10" s="17">
        <v>0</v>
      </c>
      <c r="D10" s="17">
        <v>0</v>
      </c>
      <c r="E10" s="17">
        <v>492034473</v>
      </c>
      <c r="F10" s="17">
        <v>5743942786</v>
      </c>
      <c r="G10" s="17">
        <v>0</v>
      </c>
      <c r="H10" s="17">
        <v>0</v>
      </c>
      <c r="I10" s="17">
        <v>5743942786</v>
      </c>
    </row>
    <row r="11" spans="1:9" ht="22.95" customHeight="1" x14ac:dyDescent="0.5">
      <c r="A11" s="19" t="s">
        <v>56</v>
      </c>
      <c r="B11" s="20">
        <v>983718952</v>
      </c>
      <c r="C11" s="20">
        <v>0</v>
      </c>
      <c r="D11" s="20">
        <v>0</v>
      </c>
      <c r="E11" s="20">
        <v>983718952</v>
      </c>
      <c r="F11" s="20">
        <v>11487535576</v>
      </c>
      <c r="G11" s="20">
        <v>1494783225</v>
      </c>
      <c r="H11" s="20">
        <v>0</v>
      </c>
      <c r="I11" s="20">
        <v>12982318801</v>
      </c>
    </row>
    <row r="12" spans="1:9" ht="22.95" customHeight="1" x14ac:dyDescent="0.5">
      <c r="A12" s="19" t="s">
        <v>57</v>
      </c>
      <c r="B12" s="20">
        <v>2238563785</v>
      </c>
      <c r="C12" s="20">
        <v>0</v>
      </c>
      <c r="D12" s="20">
        <v>0</v>
      </c>
      <c r="E12" s="20">
        <v>2238563785</v>
      </c>
      <c r="F12" s="20">
        <v>27529542635</v>
      </c>
      <c r="G12" s="20">
        <v>0</v>
      </c>
      <c r="H12" s="20">
        <v>0</v>
      </c>
      <c r="I12" s="20">
        <v>27529542635</v>
      </c>
    </row>
    <row r="13" spans="1:9" ht="22.95" customHeight="1" x14ac:dyDescent="0.5">
      <c r="A13" s="19" t="s">
        <v>60</v>
      </c>
      <c r="B13" s="20">
        <v>3539093578</v>
      </c>
      <c r="C13" s="20">
        <v>0</v>
      </c>
      <c r="D13" s="20">
        <v>0</v>
      </c>
      <c r="E13" s="20">
        <v>3539093578</v>
      </c>
      <c r="F13" s="20">
        <v>45983312798</v>
      </c>
      <c r="G13" s="20">
        <v>0</v>
      </c>
      <c r="H13" s="20">
        <v>0</v>
      </c>
      <c r="I13" s="20">
        <v>45983312798</v>
      </c>
    </row>
    <row r="14" spans="1:9" ht="22.95" customHeight="1" x14ac:dyDescent="0.5">
      <c r="A14" s="19" t="s">
        <v>63</v>
      </c>
      <c r="B14" s="20">
        <v>4795833564</v>
      </c>
      <c r="C14" s="20">
        <v>0</v>
      </c>
      <c r="D14" s="20">
        <v>0</v>
      </c>
      <c r="E14" s="20">
        <v>4795833564</v>
      </c>
      <c r="F14" s="20">
        <v>61576029302</v>
      </c>
      <c r="G14" s="20">
        <v>-4258413745</v>
      </c>
      <c r="H14" s="20">
        <v>-322453237</v>
      </c>
      <c r="I14" s="20">
        <v>56995162320</v>
      </c>
    </row>
    <row r="15" spans="1:9" ht="22.95" customHeight="1" x14ac:dyDescent="0.5">
      <c r="A15" s="19" t="s">
        <v>66</v>
      </c>
      <c r="B15" s="20">
        <v>1079944929</v>
      </c>
      <c r="C15" s="20">
        <v>0</v>
      </c>
      <c r="D15" s="20">
        <v>0</v>
      </c>
      <c r="E15" s="20">
        <v>1079944929</v>
      </c>
      <c r="F15" s="20">
        <v>13734516828</v>
      </c>
      <c r="G15" s="20">
        <v>71852775</v>
      </c>
      <c r="H15" s="20">
        <v>-142479337</v>
      </c>
      <c r="I15" s="20">
        <v>13663890266</v>
      </c>
    </row>
    <row r="16" spans="1:9" ht="22.95" customHeight="1" x14ac:dyDescent="0.5">
      <c r="A16" s="19" t="s">
        <v>69</v>
      </c>
      <c r="B16" s="20">
        <v>2068805105</v>
      </c>
      <c r="C16" s="20">
        <v>0</v>
      </c>
      <c r="D16" s="20">
        <v>0</v>
      </c>
      <c r="E16" s="20">
        <v>2068805105</v>
      </c>
      <c r="F16" s="20">
        <v>25958384142</v>
      </c>
      <c r="G16" s="20">
        <v>0</v>
      </c>
      <c r="H16" s="20">
        <v>0</v>
      </c>
      <c r="I16" s="20">
        <v>25958384142</v>
      </c>
    </row>
    <row r="17" spans="1:9" ht="22.95" customHeight="1" x14ac:dyDescent="0.5">
      <c r="A17" s="19" t="s">
        <v>72</v>
      </c>
      <c r="B17" s="20">
        <v>2787371433</v>
      </c>
      <c r="C17" s="20">
        <v>0</v>
      </c>
      <c r="D17" s="20">
        <v>0</v>
      </c>
      <c r="E17" s="20">
        <v>2787371433</v>
      </c>
      <c r="F17" s="20">
        <v>36652668021</v>
      </c>
      <c r="G17" s="20">
        <v>12798144000</v>
      </c>
      <c r="H17" s="20">
        <v>0</v>
      </c>
      <c r="I17" s="20">
        <v>49450812021</v>
      </c>
    </row>
    <row r="18" spans="1:9" ht="22.95" customHeight="1" x14ac:dyDescent="0.5">
      <c r="A18" s="19" t="s">
        <v>75</v>
      </c>
      <c r="B18" s="20">
        <v>939449838</v>
      </c>
      <c r="C18" s="20">
        <v>0</v>
      </c>
      <c r="D18" s="20">
        <v>0</v>
      </c>
      <c r="E18" s="20">
        <v>939449838</v>
      </c>
      <c r="F18" s="20">
        <v>11482243058</v>
      </c>
      <c r="G18" s="20">
        <v>0</v>
      </c>
      <c r="H18" s="20">
        <v>0</v>
      </c>
      <c r="I18" s="20">
        <v>11482243058</v>
      </c>
    </row>
    <row r="19" spans="1:9" ht="22.95" customHeight="1" x14ac:dyDescent="0.5">
      <c r="A19" s="19" t="s">
        <v>78</v>
      </c>
      <c r="B19" s="20">
        <v>704985224</v>
      </c>
      <c r="C19" s="20">
        <v>0</v>
      </c>
      <c r="D19" s="20">
        <v>0</v>
      </c>
      <c r="E19" s="20">
        <v>704985224</v>
      </c>
      <c r="F19" s="20">
        <v>5196786618</v>
      </c>
      <c r="G19" s="20">
        <v>-11600000</v>
      </c>
      <c r="H19" s="20">
        <v>0</v>
      </c>
      <c r="I19" s="20">
        <v>5185186618</v>
      </c>
    </row>
    <row r="20" spans="1:9" ht="22.95" customHeight="1" x14ac:dyDescent="0.5">
      <c r="A20" s="19" t="s">
        <v>81</v>
      </c>
      <c r="B20" s="20">
        <v>544457197</v>
      </c>
      <c r="C20" s="20">
        <v>0</v>
      </c>
      <c r="D20" s="20">
        <v>0</v>
      </c>
      <c r="E20" s="20">
        <v>544457197</v>
      </c>
      <c r="F20" s="20">
        <v>3638492876</v>
      </c>
      <c r="G20" s="20">
        <v>-8700000</v>
      </c>
      <c r="H20" s="20">
        <v>0</v>
      </c>
      <c r="I20" s="20">
        <v>3629792876</v>
      </c>
    </row>
    <row r="21" spans="1:9" ht="22.95" customHeight="1" x14ac:dyDescent="0.5">
      <c r="A21" s="19" t="s">
        <v>84</v>
      </c>
      <c r="B21" s="20">
        <v>5248802648</v>
      </c>
      <c r="C21" s="20">
        <v>0</v>
      </c>
      <c r="D21" s="20">
        <v>0</v>
      </c>
      <c r="E21" s="20">
        <v>5248802648</v>
      </c>
      <c r="F21" s="20">
        <v>31767922065</v>
      </c>
      <c r="G21" s="20">
        <v>-56000000</v>
      </c>
      <c r="H21" s="20">
        <v>0</v>
      </c>
      <c r="I21" s="20">
        <v>31711922065</v>
      </c>
    </row>
    <row r="22" spans="1:9" ht="22.95" customHeight="1" x14ac:dyDescent="0.5">
      <c r="A22" s="19" t="s">
        <v>87</v>
      </c>
      <c r="B22" s="20">
        <v>3468311704</v>
      </c>
      <c r="C22" s="20">
        <v>0</v>
      </c>
      <c r="D22" s="20">
        <v>0</v>
      </c>
      <c r="E22" s="20">
        <v>3468311704</v>
      </c>
      <c r="F22" s="20">
        <v>14466565423</v>
      </c>
      <c r="G22" s="20">
        <v>-53320000</v>
      </c>
      <c r="H22" s="20">
        <v>0</v>
      </c>
      <c r="I22" s="20">
        <v>14413245423</v>
      </c>
    </row>
    <row r="23" spans="1:9" ht="22.95" customHeight="1" x14ac:dyDescent="0.5">
      <c r="A23" s="19" t="s">
        <v>90</v>
      </c>
      <c r="B23" s="20">
        <v>5907940665</v>
      </c>
      <c r="C23" s="20">
        <v>0</v>
      </c>
      <c r="D23" s="20">
        <v>0</v>
      </c>
      <c r="E23" s="20">
        <v>5907940665</v>
      </c>
      <c r="F23" s="20">
        <v>13070847196</v>
      </c>
      <c r="G23" s="20">
        <v>-80999994</v>
      </c>
      <c r="H23" s="20">
        <v>0</v>
      </c>
      <c r="I23" s="20">
        <v>12989847202</v>
      </c>
    </row>
    <row r="24" spans="1:9" ht="22.95" customHeight="1" x14ac:dyDescent="0.5">
      <c r="A24" s="22" t="s">
        <v>33</v>
      </c>
      <c r="B24" s="23">
        <f>SUM(B10:B23)</f>
        <v>34799313095</v>
      </c>
      <c r="C24" s="23">
        <f t="shared" ref="C24:I24" si="0">SUM(C10:C23)</f>
        <v>0</v>
      </c>
      <c r="D24" s="23">
        <f t="shared" si="0"/>
        <v>0</v>
      </c>
      <c r="E24" s="23">
        <f t="shared" si="0"/>
        <v>34799313095</v>
      </c>
      <c r="F24" s="23">
        <f t="shared" si="0"/>
        <v>308288789324</v>
      </c>
      <c r="G24" s="23">
        <f t="shared" si="0"/>
        <v>9895746261</v>
      </c>
      <c r="H24" s="23">
        <f t="shared" si="0"/>
        <v>-464932574</v>
      </c>
      <c r="I24" s="23">
        <f>SUM(I10:I23)</f>
        <v>317719603011</v>
      </c>
    </row>
    <row r="25" spans="1:9" ht="22.95" customHeight="1" x14ac:dyDescent="0.5">
      <c r="A25" s="38" t="s">
        <v>34</v>
      </c>
      <c r="B25" s="40"/>
      <c r="C25" s="40"/>
      <c r="D25" s="40"/>
      <c r="E25" s="40"/>
      <c r="F25" s="40"/>
      <c r="G25" s="40"/>
      <c r="H25" s="40"/>
      <c r="I25" s="40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rightToLeft="1" topLeftCell="A10" zoomScaleNormal="100" zoomScaleSheetLayoutView="106" workbookViewId="0">
      <selection activeCell="F21" sqref="F21"/>
    </sheetView>
  </sheetViews>
  <sheetFormatPr defaultColWidth="9" defaultRowHeight="16.8" x14ac:dyDescent="0.5"/>
  <cols>
    <col min="1" max="1" width="26.75" style="35" customWidth="1"/>
    <col min="2" max="2" width="14.875" style="35" customWidth="1"/>
    <col min="3" max="3" width="17" style="35" customWidth="1"/>
    <col min="4" max="4" width="14.25" style="35" customWidth="1"/>
    <col min="5" max="5" width="17" style="35" customWidth="1"/>
    <col min="6" max="6" width="16.25" style="35" customWidth="1"/>
    <col min="7" max="7" width="15.875" style="35" customWidth="1"/>
    <col min="8" max="8" width="17" style="35" customWidth="1"/>
    <col min="9" max="9" width="15.875" style="35" customWidth="1"/>
    <col min="10" max="10" width="17.25" style="35" customWidth="1"/>
    <col min="11" max="11" width="16.25" style="35" customWidth="1"/>
    <col min="12" max="12" width="9" style="35" customWidth="1"/>
    <col min="13" max="16384" width="9" style="35"/>
  </cols>
  <sheetData>
    <row r="1" spans="1:11" ht="18.600000000000001" x14ac:dyDescent="0.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.600000000000001" x14ac:dyDescent="0.5">
      <c r="A2" s="26" t="s">
        <v>140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600000000000001" x14ac:dyDescent="0.5">
      <c r="A3" s="26" t="s">
        <v>141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x14ac:dyDescent="0.5">
      <c r="A5" s="28" t="s">
        <v>217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19.5" customHeight="1" x14ac:dyDescent="0.5">
      <c r="A7" s="36"/>
      <c r="B7" s="34" t="s">
        <v>159</v>
      </c>
      <c r="C7" s="34"/>
      <c r="D7" s="34"/>
      <c r="E7" s="34"/>
      <c r="F7" s="34"/>
      <c r="G7" s="34" t="s">
        <v>160</v>
      </c>
      <c r="H7" s="34"/>
      <c r="I7" s="34"/>
      <c r="J7" s="34"/>
      <c r="K7" s="34"/>
    </row>
    <row r="8" spans="1:11" ht="19.5" customHeight="1" x14ac:dyDescent="0.5">
      <c r="A8" s="41" t="s">
        <v>218</v>
      </c>
      <c r="B8" s="32" t="s">
        <v>157</v>
      </c>
      <c r="C8" s="32" t="s">
        <v>212</v>
      </c>
      <c r="D8" s="32" t="s">
        <v>213</v>
      </c>
      <c r="E8" s="32" t="s">
        <v>33</v>
      </c>
      <c r="F8" s="32"/>
      <c r="G8" s="32" t="s">
        <v>157</v>
      </c>
      <c r="H8" s="32" t="s">
        <v>212</v>
      </c>
      <c r="I8" s="32" t="s">
        <v>213</v>
      </c>
      <c r="J8" s="32" t="s">
        <v>33</v>
      </c>
      <c r="K8" s="32"/>
    </row>
    <row r="9" spans="1:11" ht="18.75" customHeight="1" x14ac:dyDescent="0.5">
      <c r="A9" s="41"/>
      <c r="B9" s="42"/>
      <c r="C9" s="42"/>
      <c r="D9" s="42"/>
      <c r="E9" s="34"/>
      <c r="F9" s="34"/>
      <c r="G9" s="42"/>
      <c r="H9" s="42"/>
      <c r="I9" s="42"/>
      <c r="J9" s="34"/>
      <c r="K9" s="34"/>
    </row>
    <row r="10" spans="1:11" ht="28.5" customHeight="1" x14ac:dyDescent="0.5">
      <c r="A10" s="43"/>
      <c r="B10" s="37" t="s">
        <v>214</v>
      </c>
      <c r="C10" s="37" t="s">
        <v>216</v>
      </c>
      <c r="D10" s="37" t="s">
        <v>216</v>
      </c>
      <c r="E10" s="44" t="s">
        <v>131</v>
      </c>
      <c r="F10" s="44" t="s">
        <v>219</v>
      </c>
      <c r="G10" s="37" t="s">
        <v>214</v>
      </c>
      <c r="H10" s="37" t="s">
        <v>216</v>
      </c>
      <c r="I10" s="37" t="s">
        <v>216</v>
      </c>
      <c r="J10" s="44" t="s">
        <v>131</v>
      </c>
      <c r="K10" s="44" t="s">
        <v>219</v>
      </c>
    </row>
    <row r="11" spans="1:11" ht="22.95" customHeight="1" x14ac:dyDescent="0.5">
      <c r="A11" s="16" t="s">
        <v>23</v>
      </c>
      <c r="B11" s="17">
        <v>0</v>
      </c>
      <c r="C11" s="17">
        <v>-356425026299</v>
      </c>
      <c r="D11" s="17">
        <v>115644237</v>
      </c>
      <c r="E11" s="17">
        <v>-356309382062</v>
      </c>
      <c r="F11" s="18">
        <v>-93.48</v>
      </c>
      <c r="G11" s="17">
        <v>0</v>
      </c>
      <c r="H11" s="17">
        <v>93156230924</v>
      </c>
      <c r="I11" s="17">
        <v>44372574879</v>
      </c>
      <c r="J11" s="17">
        <v>137528805803</v>
      </c>
      <c r="K11" s="18">
        <v>1.23</v>
      </c>
    </row>
    <row r="12" spans="1:11" ht="22.95" customHeight="1" x14ac:dyDescent="0.5">
      <c r="A12" s="19" t="s">
        <v>24</v>
      </c>
      <c r="B12" s="20">
        <v>0</v>
      </c>
      <c r="C12" s="20">
        <v>-5762392265</v>
      </c>
      <c r="D12" s="20">
        <v>0</v>
      </c>
      <c r="E12" s="20">
        <v>-5762392265</v>
      </c>
      <c r="F12" s="21">
        <v>-1.51</v>
      </c>
      <c r="G12" s="20">
        <v>0</v>
      </c>
      <c r="H12" s="20">
        <v>-7153923032</v>
      </c>
      <c r="I12" s="20">
        <v>8600316484</v>
      </c>
      <c r="J12" s="20">
        <v>1446393452</v>
      </c>
      <c r="K12" s="21">
        <v>0.01</v>
      </c>
    </row>
    <row r="13" spans="1:11" ht="22.95" customHeight="1" x14ac:dyDescent="0.5">
      <c r="A13" s="19" t="s">
        <v>25</v>
      </c>
      <c r="B13" s="20">
        <v>0</v>
      </c>
      <c r="C13" s="20">
        <v>-2631772775</v>
      </c>
      <c r="D13" s="20">
        <v>0</v>
      </c>
      <c r="E13" s="20">
        <v>-2631772775</v>
      </c>
      <c r="F13" s="21">
        <v>-0.69</v>
      </c>
      <c r="G13" s="20">
        <v>0</v>
      </c>
      <c r="H13" s="20">
        <v>-19447449101</v>
      </c>
      <c r="I13" s="20">
        <v>20367147483</v>
      </c>
      <c r="J13" s="20">
        <v>919698382</v>
      </c>
      <c r="K13" s="21">
        <v>0.01</v>
      </c>
    </row>
    <row r="14" spans="1:11" ht="22.95" customHeight="1" x14ac:dyDescent="0.5">
      <c r="A14" s="19" t="s">
        <v>26</v>
      </c>
      <c r="B14" s="20">
        <v>19885333174</v>
      </c>
      <c r="C14" s="20">
        <v>20617899394</v>
      </c>
      <c r="D14" s="20">
        <v>4988966001</v>
      </c>
      <c r="E14" s="20">
        <v>45492198569</v>
      </c>
      <c r="F14" s="21">
        <v>11.93</v>
      </c>
      <c r="G14" s="20">
        <v>263856647750</v>
      </c>
      <c r="H14" s="20">
        <v>260614996508</v>
      </c>
      <c r="I14" s="20">
        <v>750993570998</v>
      </c>
      <c r="J14" s="20">
        <v>1275465215256</v>
      </c>
      <c r="K14" s="21">
        <v>11.4</v>
      </c>
    </row>
    <row r="15" spans="1:11" ht="22.95" customHeight="1" x14ac:dyDescent="0.5">
      <c r="A15" s="19" t="s">
        <v>27</v>
      </c>
      <c r="B15" s="20">
        <v>0</v>
      </c>
      <c r="C15" s="20">
        <v>-4892615031</v>
      </c>
      <c r="D15" s="20">
        <v>-312315655</v>
      </c>
      <c r="E15" s="20">
        <v>-5204930686</v>
      </c>
      <c r="F15" s="21">
        <v>-1.37</v>
      </c>
      <c r="G15" s="20">
        <v>4002288600</v>
      </c>
      <c r="H15" s="20">
        <v>-3140923769</v>
      </c>
      <c r="I15" s="20">
        <v>51975362170</v>
      </c>
      <c r="J15" s="20">
        <v>52836727001</v>
      </c>
      <c r="K15" s="21">
        <v>0.47</v>
      </c>
    </row>
    <row r="16" spans="1:11" ht="22.95" customHeight="1" x14ac:dyDescent="0.5">
      <c r="A16" s="19" t="s">
        <v>28</v>
      </c>
      <c r="B16" s="20">
        <v>0</v>
      </c>
      <c r="C16" s="20">
        <v>41044074029</v>
      </c>
      <c r="D16" s="20">
        <v>0</v>
      </c>
      <c r="E16" s="20">
        <v>41044074029</v>
      </c>
      <c r="F16" s="21">
        <v>10.77</v>
      </c>
      <c r="G16" s="20">
        <v>218588220000</v>
      </c>
      <c r="H16" s="20">
        <v>595580748526</v>
      </c>
      <c r="I16" s="20">
        <v>16916097386</v>
      </c>
      <c r="J16" s="20">
        <v>831085065912</v>
      </c>
      <c r="K16" s="21">
        <v>7.43</v>
      </c>
    </row>
    <row r="17" spans="1:11" ht="22.95" customHeight="1" x14ac:dyDescent="0.5">
      <c r="A17" s="19" t="s">
        <v>29</v>
      </c>
      <c r="B17" s="20">
        <v>0</v>
      </c>
      <c r="C17" s="20">
        <v>29361747138</v>
      </c>
      <c r="D17" s="20">
        <v>1029224557</v>
      </c>
      <c r="E17" s="20">
        <v>30390971695</v>
      </c>
      <c r="F17" s="21">
        <v>7.97</v>
      </c>
      <c r="G17" s="20">
        <v>44904204900</v>
      </c>
      <c r="H17" s="20">
        <v>82780196344</v>
      </c>
      <c r="I17" s="20">
        <v>7072218800</v>
      </c>
      <c r="J17" s="20">
        <v>134756620044</v>
      </c>
      <c r="K17" s="21">
        <v>1.2</v>
      </c>
    </row>
    <row r="18" spans="1:11" ht="22.95" customHeight="1" x14ac:dyDescent="0.5">
      <c r="A18" s="19" t="s">
        <v>30</v>
      </c>
      <c r="B18" s="20">
        <v>0</v>
      </c>
      <c r="C18" s="20">
        <v>-3282997033</v>
      </c>
      <c r="D18" s="20">
        <v>0</v>
      </c>
      <c r="E18" s="20">
        <v>-3282997033</v>
      </c>
      <c r="F18" s="21">
        <v>-0.86</v>
      </c>
      <c r="G18" s="20">
        <v>0</v>
      </c>
      <c r="H18" s="20">
        <v>-2745111843</v>
      </c>
      <c r="I18" s="20">
        <v>23191751</v>
      </c>
      <c r="J18" s="20">
        <v>-2721920092</v>
      </c>
      <c r="K18" s="21">
        <v>-0.02</v>
      </c>
    </row>
    <row r="19" spans="1:11" ht="22.95" customHeight="1" x14ac:dyDescent="0.5">
      <c r="A19" s="19" t="s">
        <v>31</v>
      </c>
      <c r="B19" s="20">
        <v>0</v>
      </c>
      <c r="C19" s="20">
        <v>-117582525411</v>
      </c>
      <c r="D19" s="20">
        <v>-5304126</v>
      </c>
      <c r="E19" s="20">
        <v>-117587829537</v>
      </c>
      <c r="F19" s="21">
        <v>-30.85</v>
      </c>
      <c r="G19" s="20">
        <v>98687807480</v>
      </c>
      <c r="H19" s="20">
        <v>-103359732150</v>
      </c>
      <c r="I19" s="20">
        <v>1690460477</v>
      </c>
      <c r="J19" s="20">
        <v>-2981464193</v>
      </c>
      <c r="K19" s="21">
        <v>-0.03</v>
      </c>
    </row>
    <row r="20" spans="1:11" ht="22.95" customHeight="1" x14ac:dyDescent="0.5">
      <c r="A20" s="19" t="s">
        <v>32</v>
      </c>
      <c r="B20" s="20">
        <v>0</v>
      </c>
      <c r="C20" s="20">
        <v>-327469423747</v>
      </c>
      <c r="D20" s="20">
        <v>0</v>
      </c>
      <c r="E20" s="20">
        <v>-327469423747</v>
      </c>
      <c r="F20" s="21">
        <v>-85.91</v>
      </c>
      <c r="G20" s="20">
        <v>0</v>
      </c>
      <c r="H20" s="20">
        <v>-393381023036</v>
      </c>
      <c r="I20" s="20">
        <v>0</v>
      </c>
      <c r="J20" s="20">
        <v>-393381023036</v>
      </c>
      <c r="K20" s="21">
        <v>-3.52</v>
      </c>
    </row>
    <row r="21" spans="1:11" ht="22.95" customHeight="1" x14ac:dyDescent="0.5">
      <c r="A21" s="22" t="s">
        <v>33</v>
      </c>
      <c r="B21" s="23">
        <f>SUM(B11:B20)</f>
        <v>19885333174</v>
      </c>
      <c r="C21" s="23">
        <f t="shared" ref="C21:K21" si="0">SUM(C11:C20)</f>
        <v>-727023032000</v>
      </c>
      <c r="D21" s="23">
        <f t="shared" si="0"/>
        <v>5816215014</v>
      </c>
      <c r="E21" s="23">
        <f t="shared" si="0"/>
        <v>-701321483812</v>
      </c>
      <c r="F21" s="24">
        <f t="shared" si="0"/>
        <v>-184</v>
      </c>
      <c r="G21" s="23">
        <f t="shared" si="0"/>
        <v>630039168730</v>
      </c>
      <c r="H21" s="23">
        <f t="shared" si="0"/>
        <v>502904009371</v>
      </c>
      <c r="I21" s="23">
        <f t="shared" si="0"/>
        <v>902010940428</v>
      </c>
      <c r="J21" s="23">
        <f t="shared" si="0"/>
        <v>2034954118529</v>
      </c>
      <c r="K21" s="24">
        <f t="shared" si="0"/>
        <v>18.18</v>
      </c>
    </row>
    <row r="22" spans="1:11" ht="22.95" customHeight="1" x14ac:dyDescent="0.5">
      <c r="A22" s="12" t="s">
        <v>34</v>
      </c>
      <c r="B22" s="40"/>
      <c r="C22" s="40"/>
      <c r="D22" s="40"/>
      <c r="E22" s="40"/>
      <c r="F22" s="136"/>
      <c r="G22" s="40"/>
      <c r="H22" s="40"/>
      <c r="I22" s="40"/>
      <c r="J22" s="40"/>
      <c r="K22" s="40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K32"/>
  <sheetViews>
    <sheetView rightToLeft="1" topLeftCell="A20" zoomScaleNormal="100" zoomScaleSheetLayoutView="106" workbookViewId="0">
      <selection activeCell="C31" sqref="C31:K31"/>
    </sheetView>
  </sheetViews>
  <sheetFormatPr defaultColWidth="9" defaultRowHeight="16.8" x14ac:dyDescent="0.5"/>
  <cols>
    <col min="1" max="1" width="31.25" style="35" customWidth="1"/>
    <col min="2" max="2" width="13" style="35" customWidth="1"/>
    <col min="3" max="5" width="16" style="35" customWidth="1"/>
    <col min="6" max="6" width="16.25" style="35" customWidth="1"/>
    <col min="7" max="7" width="13" style="35" customWidth="1"/>
    <col min="8" max="8" width="15.875" style="35" customWidth="1"/>
    <col min="9" max="10" width="17.25" style="35" customWidth="1"/>
    <col min="11" max="11" width="16.25" style="35" customWidth="1"/>
    <col min="12" max="12" width="9" style="35" customWidth="1"/>
    <col min="13" max="16384" width="9" style="35"/>
  </cols>
  <sheetData>
    <row r="1" spans="1:11" ht="18.600000000000001" x14ac:dyDescent="0.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.600000000000001" x14ac:dyDescent="0.5">
      <c r="A2" s="26" t="s">
        <v>140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600000000000001" x14ac:dyDescent="0.5">
      <c r="A3" s="26" t="s">
        <v>141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x14ac:dyDescent="0.5">
      <c r="A5" s="28" t="s">
        <v>220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19.5" customHeight="1" x14ac:dyDescent="0.5">
      <c r="A7" s="36"/>
      <c r="B7" s="34" t="s">
        <v>159</v>
      </c>
      <c r="C7" s="34"/>
      <c r="D7" s="34"/>
      <c r="E7" s="34"/>
      <c r="F7" s="34"/>
      <c r="G7" s="34" t="s">
        <v>160</v>
      </c>
      <c r="H7" s="34"/>
      <c r="I7" s="34"/>
      <c r="J7" s="34"/>
      <c r="K7" s="34"/>
    </row>
    <row r="8" spans="1:11" ht="19.5" customHeight="1" x14ac:dyDescent="0.5">
      <c r="A8" s="41" t="s">
        <v>221</v>
      </c>
      <c r="B8" s="32" t="s">
        <v>172</v>
      </c>
      <c r="C8" s="32" t="s">
        <v>212</v>
      </c>
      <c r="D8" s="32" t="s">
        <v>213</v>
      </c>
      <c r="E8" s="32" t="s">
        <v>33</v>
      </c>
      <c r="F8" s="32"/>
      <c r="G8" s="32" t="s">
        <v>172</v>
      </c>
      <c r="H8" s="32" t="s">
        <v>212</v>
      </c>
      <c r="I8" s="32" t="s">
        <v>213</v>
      </c>
      <c r="J8" s="32" t="s">
        <v>33</v>
      </c>
      <c r="K8" s="32"/>
    </row>
    <row r="9" spans="1:11" ht="18.75" customHeight="1" x14ac:dyDescent="0.5">
      <c r="A9" s="41"/>
      <c r="B9" s="42"/>
      <c r="C9" s="42"/>
      <c r="D9" s="42"/>
      <c r="E9" s="34"/>
      <c r="F9" s="34"/>
      <c r="G9" s="42"/>
      <c r="H9" s="42"/>
      <c r="I9" s="42"/>
      <c r="J9" s="34"/>
      <c r="K9" s="34"/>
    </row>
    <row r="10" spans="1:11" ht="28.5" customHeight="1" x14ac:dyDescent="0.5">
      <c r="A10" s="43"/>
      <c r="B10" s="37" t="s">
        <v>214</v>
      </c>
      <c r="C10" s="37" t="s">
        <v>216</v>
      </c>
      <c r="D10" s="37" t="s">
        <v>216</v>
      </c>
      <c r="E10" s="44" t="s">
        <v>131</v>
      </c>
      <c r="F10" s="44" t="s">
        <v>219</v>
      </c>
      <c r="G10" s="37" t="s">
        <v>214</v>
      </c>
      <c r="H10" s="37" t="s">
        <v>216</v>
      </c>
      <c r="I10" s="37" t="s">
        <v>216</v>
      </c>
      <c r="J10" s="44" t="s">
        <v>131</v>
      </c>
      <c r="K10" s="44" t="s">
        <v>219</v>
      </c>
    </row>
    <row r="11" spans="1:11" ht="22.95" customHeight="1" x14ac:dyDescent="0.5">
      <c r="A11" s="16" t="s">
        <v>205</v>
      </c>
      <c r="B11" s="18">
        <v>0</v>
      </c>
      <c r="C11" s="17">
        <v>0</v>
      </c>
      <c r="D11" s="17">
        <v>0</v>
      </c>
      <c r="E11" s="17">
        <v>0</v>
      </c>
      <c r="F11" s="18">
        <v>0</v>
      </c>
      <c r="G11" s="18">
        <v>0</v>
      </c>
      <c r="H11" s="17">
        <v>0</v>
      </c>
      <c r="I11" s="17">
        <v>175256252</v>
      </c>
      <c r="J11" s="17">
        <v>175256252</v>
      </c>
      <c r="K11" s="18">
        <v>0</v>
      </c>
    </row>
    <row r="12" spans="1:11" ht="22.95" customHeight="1" x14ac:dyDescent="0.5">
      <c r="A12" s="19" t="s">
        <v>98</v>
      </c>
      <c r="B12" s="21">
        <v>0</v>
      </c>
      <c r="C12" s="20">
        <v>46055758468</v>
      </c>
      <c r="D12" s="20">
        <v>6080552304</v>
      </c>
      <c r="E12" s="20">
        <v>52136310772</v>
      </c>
      <c r="F12" s="21">
        <v>13.68</v>
      </c>
      <c r="G12" s="21">
        <v>0</v>
      </c>
      <c r="H12" s="20">
        <v>71911173033</v>
      </c>
      <c r="I12" s="20">
        <v>222401529703</v>
      </c>
      <c r="J12" s="20">
        <v>294312702736</v>
      </c>
      <c r="K12" s="21">
        <v>2.63</v>
      </c>
    </row>
    <row r="13" spans="1:11" ht="22.95" customHeight="1" x14ac:dyDescent="0.5">
      <c r="A13" s="19" t="s">
        <v>99</v>
      </c>
      <c r="B13" s="21">
        <v>0</v>
      </c>
      <c r="C13" s="20">
        <v>-1553836848</v>
      </c>
      <c r="D13" s="20">
        <v>80019160763</v>
      </c>
      <c r="E13" s="20">
        <v>78465323915</v>
      </c>
      <c r="F13" s="21">
        <v>20.58</v>
      </c>
      <c r="G13" s="21">
        <v>0</v>
      </c>
      <c r="H13" s="20">
        <v>964</v>
      </c>
      <c r="I13" s="20">
        <v>527431780432</v>
      </c>
      <c r="J13" s="20">
        <v>527431781396</v>
      </c>
      <c r="K13" s="21">
        <v>4.72</v>
      </c>
    </row>
    <row r="14" spans="1:11" ht="22.95" customHeight="1" x14ac:dyDescent="0.5">
      <c r="A14" s="19" t="s">
        <v>100</v>
      </c>
      <c r="B14" s="21">
        <v>0</v>
      </c>
      <c r="C14" s="20">
        <v>-11483604384</v>
      </c>
      <c r="D14" s="20">
        <v>-31526717138</v>
      </c>
      <c r="E14" s="20">
        <v>-43010321522</v>
      </c>
      <c r="F14" s="21">
        <v>-11.28</v>
      </c>
      <c r="G14" s="21">
        <v>0</v>
      </c>
      <c r="H14" s="20">
        <v>-9258776898</v>
      </c>
      <c r="I14" s="20">
        <v>1729967458453</v>
      </c>
      <c r="J14" s="20">
        <v>1720708681555</v>
      </c>
      <c r="K14" s="21">
        <v>15.39</v>
      </c>
    </row>
    <row r="15" spans="1:11" ht="22.95" customHeight="1" x14ac:dyDescent="0.5">
      <c r="A15" s="19" t="s">
        <v>101</v>
      </c>
      <c r="B15" s="21">
        <v>0</v>
      </c>
      <c r="C15" s="20">
        <v>7389706936</v>
      </c>
      <c r="D15" s="20">
        <v>1471044870</v>
      </c>
      <c r="E15" s="20">
        <v>8860751806</v>
      </c>
      <c r="F15" s="21">
        <v>2.3199999999999998</v>
      </c>
      <c r="G15" s="21">
        <v>0</v>
      </c>
      <c r="H15" s="20">
        <v>15028139439</v>
      </c>
      <c r="I15" s="20">
        <v>191563218157</v>
      </c>
      <c r="J15" s="20">
        <v>206591357596</v>
      </c>
      <c r="K15" s="21">
        <v>1.85</v>
      </c>
    </row>
    <row r="16" spans="1:11" ht="22.95" customHeight="1" x14ac:dyDescent="0.5">
      <c r="A16" s="19" t="s">
        <v>102</v>
      </c>
      <c r="B16" s="21">
        <v>0</v>
      </c>
      <c r="C16" s="20">
        <v>2124768037</v>
      </c>
      <c r="D16" s="20">
        <v>-3099836889</v>
      </c>
      <c r="E16" s="20">
        <v>-975068852</v>
      </c>
      <c r="F16" s="21">
        <v>-0.26</v>
      </c>
      <c r="G16" s="21">
        <v>0</v>
      </c>
      <c r="H16" s="20">
        <v>-3034479580</v>
      </c>
      <c r="I16" s="20">
        <v>74706098561</v>
      </c>
      <c r="J16" s="20">
        <v>71671618981</v>
      </c>
      <c r="K16" s="21">
        <v>0.64</v>
      </c>
    </row>
    <row r="17" spans="1:11" ht="22.95" customHeight="1" x14ac:dyDescent="0.5">
      <c r="A17" s="19" t="s">
        <v>206</v>
      </c>
      <c r="B17" s="21">
        <v>0</v>
      </c>
      <c r="C17" s="20">
        <v>0</v>
      </c>
      <c r="D17" s="20">
        <v>0</v>
      </c>
      <c r="E17" s="20">
        <v>0</v>
      </c>
      <c r="F17" s="21">
        <v>0</v>
      </c>
      <c r="G17" s="21">
        <v>0</v>
      </c>
      <c r="H17" s="20">
        <v>0</v>
      </c>
      <c r="I17" s="20">
        <v>236523942</v>
      </c>
      <c r="J17" s="20">
        <v>236523942</v>
      </c>
      <c r="K17" s="21">
        <v>0</v>
      </c>
    </row>
    <row r="18" spans="1:11" ht="22.95" customHeight="1" x14ac:dyDescent="0.5">
      <c r="A18" s="19" t="s">
        <v>201</v>
      </c>
      <c r="B18" s="21">
        <v>0</v>
      </c>
      <c r="C18" s="20">
        <v>0</v>
      </c>
      <c r="D18" s="20">
        <v>0</v>
      </c>
      <c r="E18" s="20">
        <v>0</v>
      </c>
      <c r="F18" s="21">
        <v>0</v>
      </c>
      <c r="G18" s="21">
        <v>0</v>
      </c>
      <c r="H18" s="20">
        <v>0</v>
      </c>
      <c r="I18" s="20">
        <v>4598861430</v>
      </c>
      <c r="J18" s="20">
        <v>4598861430</v>
      </c>
      <c r="K18" s="21">
        <v>0.04</v>
      </c>
    </row>
    <row r="19" spans="1:11" ht="22.95" customHeight="1" x14ac:dyDescent="0.5">
      <c r="A19" s="19" t="s">
        <v>204</v>
      </c>
      <c r="B19" s="21">
        <v>0</v>
      </c>
      <c r="C19" s="20">
        <v>0</v>
      </c>
      <c r="D19" s="20">
        <v>0</v>
      </c>
      <c r="E19" s="20">
        <v>0</v>
      </c>
      <c r="F19" s="21">
        <v>0</v>
      </c>
      <c r="G19" s="21">
        <v>0</v>
      </c>
      <c r="H19" s="20">
        <v>0</v>
      </c>
      <c r="I19" s="20">
        <v>7289133559</v>
      </c>
      <c r="J19" s="20">
        <v>7289133559</v>
      </c>
      <c r="K19" s="21">
        <v>7.0000000000000007E-2</v>
      </c>
    </row>
    <row r="20" spans="1:11" ht="22.95" customHeight="1" x14ac:dyDescent="0.5">
      <c r="A20" s="19" t="s">
        <v>103</v>
      </c>
      <c r="B20" s="21">
        <v>0</v>
      </c>
      <c r="C20" s="20">
        <v>-1383661076</v>
      </c>
      <c r="D20" s="20">
        <v>0</v>
      </c>
      <c r="E20" s="20">
        <v>-1383661076</v>
      </c>
      <c r="F20" s="21">
        <v>-0.36</v>
      </c>
      <c r="G20" s="21">
        <v>0</v>
      </c>
      <c r="H20" s="20">
        <v>-1383661076</v>
      </c>
      <c r="I20" s="20">
        <v>390120642</v>
      </c>
      <c r="J20" s="20">
        <v>-993540434</v>
      </c>
      <c r="K20" s="21">
        <v>-0.01</v>
      </c>
    </row>
    <row r="21" spans="1:11" ht="22.95" customHeight="1" x14ac:dyDescent="0.5">
      <c r="A21" s="19" t="s">
        <v>104</v>
      </c>
      <c r="B21" s="21">
        <v>0</v>
      </c>
      <c r="C21" s="20">
        <v>2694477348</v>
      </c>
      <c r="D21" s="20">
        <v>-9267033013</v>
      </c>
      <c r="E21" s="20">
        <v>-6572555665</v>
      </c>
      <c r="F21" s="21">
        <v>-1.72</v>
      </c>
      <c r="G21" s="21">
        <v>0</v>
      </c>
      <c r="H21" s="20">
        <v>-430794574</v>
      </c>
      <c r="I21" s="20">
        <v>413393092974</v>
      </c>
      <c r="J21" s="20">
        <v>412962298400</v>
      </c>
      <c r="K21" s="21">
        <v>3.69</v>
      </c>
    </row>
    <row r="22" spans="1:11" ht="22.95" customHeight="1" x14ac:dyDescent="0.5">
      <c r="A22" s="19" t="s">
        <v>202</v>
      </c>
      <c r="B22" s="21">
        <v>0</v>
      </c>
      <c r="C22" s="20">
        <v>0</v>
      </c>
      <c r="D22" s="20">
        <v>0</v>
      </c>
      <c r="E22" s="20">
        <v>0</v>
      </c>
      <c r="F22" s="21">
        <v>0</v>
      </c>
      <c r="G22" s="21">
        <v>0</v>
      </c>
      <c r="H22" s="20">
        <v>0</v>
      </c>
      <c r="I22" s="20">
        <v>163153270162</v>
      </c>
      <c r="J22" s="20">
        <v>163153270162</v>
      </c>
      <c r="K22" s="21">
        <v>1.46</v>
      </c>
    </row>
    <row r="23" spans="1:11" ht="22.95" customHeight="1" x14ac:dyDescent="0.5">
      <c r="A23" s="19" t="s">
        <v>105</v>
      </c>
      <c r="B23" s="21">
        <v>0</v>
      </c>
      <c r="C23" s="20">
        <v>-130583966</v>
      </c>
      <c r="D23" s="20">
        <v>2367292038</v>
      </c>
      <c r="E23" s="20">
        <v>2236708072</v>
      </c>
      <c r="F23" s="21">
        <v>0.59</v>
      </c>
      <c r="G23" s="21">
        <v>0</v>
      </c>
      <c r="H23" s="20">
        <v>4808427710</v>
      </c>
      <c r="I23" s="20">
        <v>92897447065</v>
      </c>
      <c r="J23" s="20">
        <v>97705874775</v>
      </c>
      <c r="K23" s="21">
        <v>0.87</v>
      </c>
    </row>
    <row r="24" spans="1:11" ht="22.95" customHeight="1" x14ac:dyDescent="0.5">
      <c r="A24" s="19" t="s">
        <v>106</v>
      </c>
      <c r="B24" s="21">
        <v>0</v>
      </c>
      <c r="C24" s="20">
        <v>25384088549</v>
      </c>
      <c r="D24" s="20">
        <v>4971648265</v>
      </c>
      <c r="E24" s="20">
        <v>30355736814</v>
      </c>
      <c r="F24" s="21">
        <v>7.96</v>
      </c>
      <c r="G24" s="21">
        <v>0</v>
      </c>
      <c r="H24" s="20">
        <v>44293945110</v>
      </c>
      <c r="I24" s="20">
        <v>43165119322</v>
      </c>
      <c r="J24" s="20">
        <v>87459064432</v>
      </c>
      <c r="K24" s="21">
        <v>0.78</v>
      </c>
    </row>
    <row r="25" spans="1:11" ht="22.95" customHeight="1" x14ac:dyDescent="0.5">
      <c r="A25" s="19" t="s">
        <v>107</v>
      </c>
      <c r="B25" s="21">
        <v>0</v>
      </c>
      <c r="C25" s="20">
        <v>-521011199</v>
      </c>
      <c r="D25" s="20">
        <v>-5519945685</v>
      </c>
      <c r="E25" s="20">
        <v>-6040956884</v>
      </c>
      <c r="F25" s="21">
        <v>-1.58</v>
      </c>
      <c r="G25" s="21">
        <v>0</v>
      </c>
      <c r="H25" s="20">
        <v>-3147132267</v>
      </c>
      <c r="I25" s="20">
        <v>136457677096</v>
      </c>
      <c r="J25" s="20">
        <v>133310544829</v>
      </c>
      <c r="K25" s="21">
        <v>1.19</v>
      </c>
    </row>
    <row r="26" spans="1:11" ht="22.95" customHeight="1" x14ac:dyDescent="0.5">
      <c r="A26" s="19" t="s">
        <v>108</v>
      </c>
      <c r="B26" s="21">
        <v>0</v>
      </c>
      <c r="C26" s="20">
        <v>-1102079182</v>
      </c>
      <c r="D26" s="20">
        <v>230473936</v>
      </c>
      <c r="E26" s="20">
        <v>-871605246</v>
      </c>
      <c r="F26" s="21">
        <v>-0.23</v>
      </c>
      <c r="G26" s="21">
        <v>0</v>
      </c>
      <c r="H26" s="20">
        <v>637434213</v>
      </c>
      <c r="I26" s="20">
        <v>12587145428</v>
      </c>
      <c r="J26" s="20">
        <v>13224579641</v>
      </c>
      <c r="K26" s="21">
        <v>0.12</v>
      </c>
    </row>
    <row r="27" spans="1:11" ht="22.95" customHeight="1" x14ac:dyDescent="0.5">
      <c r="A27" s="19" t="s">
        <v>109</v>
      </c>
      <c r="B27" s="21">
        <v>0</v>
      </c>
      <c r="C27" s="20">
        <v>19808698718</v>
      </c>
      <c r="D27" s="20">
        <v>3159409729</v>
      </c>
      <c r="E27" s="20">
        <v>22968108447</v>
      </c>
      <c r="F27" s="21">
        <v>6.03</v>
      </c>
      <c r="G27" s="21">
        <v>0</v>
      </c>
      <c r="H27" s="20">
        <v>37211190252</v>
      </c>
      <c r="I27" s="20">
        <v>13227047606</v>
      </c>
      <c r="J27" s="20">
        <v>50438237858</v>
      </c>
      <c r="K27" s="21">
        <v>0.45</v>
      </c>
    </row>
    <row r="28" spans="1:11" ht="22.95" customHeight="1" x14ac:dyDescent="0.5">
      <c r="A28" s="19" t="s">
        <v>203</v>
      </c>
      <c r="B28" s="21">
        <v>0</v>
      </c>
      <c r="C28" s="20">
        <v>0</v>
      </c>
      <c r="D28" s="20">
        <v>0</v>
      </c>
      <c r="E28" s="20">
        <v>0</v>
      </c>
      <c r="F28" s="21">
        <v>0</v>
      </c>
      <c r="G28" s="21">
        <v>0</v>
      </c>
      <c r="H28" s="20">
        <v>0</v>
      </c>
      <c r="I28" s="20">
        <v>170116136</v>
      </c>
      <c r="J28" s="20">
        <v>170116136</v>
      </c>
      <c r="K28" s="21">
        <v>0</v>
      </c>
    </row>
    <row r="29" spans="1:11" ht="22.95" customHeight="1" x14ac:dyDescent="0.5">
      <c r="A29" s="19" t="s">
        <v>110</v>
      </c>
      <c r="B29" s="21">
        <v>0</v>
      </c>
      <c r="C29" s="20">
        <v>2608075611</v>
      </c>
      <c r="D29" s="20">
        <v>0</v>
      </c>
      <c r="E29" s="20">
        <v>2608075611</v>
      </c>
      <c r="F29" s="21">
        <v>0.68</v>
      </c>
      <c r="G29" s="21">
        <v>0</v>
      </c>
      <c r="H29" s="20">
        <v>7320821118</v>
      </c>
      <c r="I29" s="20">
        <v>0</v>
      </c>
      <c r="J29" s="20">
        <v>7320821118</v>
      </c>
      <c r="K29" s="21">
        <v>7.0000000000000007E-2</v>
      </c>
    </row>
    <row r="30" spans="1:11" ht="22.95" customHeight="1" x14ac:dyDescent="0.5">
      <c r="A30" s="19" t="s">
        <v>111</v>
      </c>
      <c r="B30" s="21">
        <v>0</v>
      </c>
      <c r="C30" s="20">
        <v>547004893</v>
      </c>
      <c r="D30" s="20">
        <v>-29806267</v>
      </c>
      <c r="E30" s="20">
        <v>517198626</v>
      </c>
      <c r="F30" s="21">
        <v>0.14000000000000001</v>
      </c>
      <c r="G30" s="21">
        <v>0</v>
      </c>
      <c r="H30" s="20">
        <v>482740672</v>
      </c>
      <c r="I30" s="20">
        <v>13470806071</v>
      </c>
      <c r="J30" s="20">
        <v>13953546743</v>
      </c>
      <c r="K30" s="21">
        <v>0.12</v>
      </c>
    </row>
    <row r="31" spans="1:11" ht="22.95" customHeight="1" x14ac:dyDescent="0.5">
      <c r="A31" s="22" t="s">
        <v>33</v>
      </c>
      <c r="B31" s="24">
        <v>0</v>
      </c>
      <c r="C31" s="23">
        <f>SUM(C11:C30)</f>
        <v>90437801905</v>
      </c>
      <c r="D31" s="23">
        <f t="shared" ref="D31:K31" si="0">SUM(D11:D30)</f>
        <v>48856242913</v>
      </c>
      <c r="E31" s="23">
        <f t="shared" si="0"/>
        <v>139294044818</v>
      </c>
      <c r="F31" s="23">
        <f t="shared" si="0"/>
        <v>36.549999999999997</v>
      </c>
      <c r="G31" s="23">
        <f t="shared" si="0"/>
        <v>0</v>
      </c>
      <c r="H31" s="23">
        <f t="shared" si="0"/>
        <v>164439028116</v>
      </c>
      <c r="I31" s="23">
        <f t="shared" si="0"/>
        <v>3647281702991</v>
      </c>
      <c r="J31" s="23">
        <f t="shared" si="0"/>
        <v>3811720731107</v>
      </c>
      <c r="K31" s="23">
        <f t="shared" si="0"/>
        <v>34.08</v>
      </c>
    </row>
    <row r="32" spans="1:11" ht="22.95" customHeight="1" x14ac:dyDescent="0.5">
      <c r="A32" s="12" t="s">
        <v>34</v>
      </c>
      <c r="B32" s="40"/>
      <c r="C32" s="40"/>
      <c r="D32" s="40"/>
      <c r="E32" s="40"/>
      <c r="F32" s="136"/>
      <c r="G32" s="40"/>
      <c r="H32" s="40"/>
      <c r="I32" s="40"/>
      <c r="J32" s="40"/>
      <c r="K32" s="40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zoomScaleNormal="100" zoomScaleSheetLayoutView="106" workbookViewId="0">
      <selection activeCell="K9" sqref="K9"/>
    </sheetView>
  </sheetViews>
  <sheetFormatPr defaultColWidth="9" defaultRowHeight="16.8" x14ac:dyDescent="0.5"/>
  <cols>
    <col min="1" max="1" width="16.75" style="35" customWidth="1"/>
    <col min="2" max="2" width="29.625" style="35" customWidth="1"/>
    <col min="3" max="3" width="30.5" style="35" customWidth="1"/>
    <col min="4" max="4" width="9" style="27" customWidth="1"/>
    <col min="5" max="16384" width="9" style="27"/>
  </cols>
  <sheetData>
    <row r="1" spans="1:3" ht="18.600000000000001" x14ac:dyDescent="0.5">
      <c r="A1" s="26" t="s">
        <v>1</v>
      </c>
      <c r="B1" s="26"/>
      <c r="C1" s="26"/>
    </row>
    <row r="2" spans="1:3" ht="18.600000000000001" x14ac:dyDescent="0.5">
      <c r="A2" s="26" t="s">
        <v>140</v>
      </c>
      <c r="B2" s="26"/>
      <c r="C2" s="26"/>
    </row>
    <row r="3" spans="1:3" ht="18.600000000000001" x14ac:dyDescent="0.5">
      <c r="A3" s="26" t="s">
        <v>141</v>
      </c>
      <c r="B3" s="26"/>
      <c r="C3" s="26"/>
    </row>
    <row r="4" spans="1:3" x14ac:dyDescent="0.5">
      <c r="A4" s="28" t="s">
        <v>222</v>
      </c>
      <c r="B4" s="28"/>
      <c r="C4" s="28"/>
    </row>
    <row r="5" spans="1:3" x14ac:dyDescent="0.5">
      <c r="A5" s="29"/>
      <c r="B5" s="30" t="s">
        <v>159</v>
      </c>
      <c r="C5" s="30" t="s">
        <v>160</v>
      </c>
    </row>
    <row r="6" spans="1:3" ht="16.5" customHeight="1" x14ac:dyDescent="0.5">
      <c r="A6" s="31" t="s">
        <v>155</v>
      </c>
      <c r="B6" s="32" t="s">
        <v>131</v>
      </c>
      <c r="C6" s="32" t="s">
        <v>131</v>
      </c>
    </row>
    <row r="7" spans="1:3" x14ac:dyDescent="0.5">
      <c r="A7" s="33"/>
      <c r="B7" s="34"/>
      <c r="C7" s="34"/>
    </row>
    <row r="8" spans="1:3" ht="22.95" customHeight="1" x14ac:dyDescent="0.5">
      <c r="A8" s="16" t="s">
        <v>155</v>
      </c>
      <c r="B8" s="17">
        <v>0</v>
      </c>
      <c r="C8" s="17">
        <v>3119068915</v>
      </c>
    </row>
    <row r="9" spans="1:3" ht="22.95" customHeight="1" x14ac:dyDescent="0.5">
      <c r="A9" s="19" t="s">
        <v>223</v>
      </c>
      <c r="B9" s="20">
        <v>908392735148</v>
      </c>
      <c r="C9" s="20">
        <v>4942822521667</v>
      </c>
    </row>
    <row r="10" spans="1:3" ht="22.95" customHeight="1" x14ac:dyDescent="0.5">
      <c r="A10" s="22" t="s">
        <v>33</v>
      </c>
      <c r="B10" s="23">
        <f>SUM(B8:B9)</f>
        <v>908392735148</v>
      </c>
      <c r="C10" s="23">
        <f>SUM(C8:C9)</f>
        <v>4945941590582</v>
      </c>
    </row>
    <row r="11" spans="1:3" ht="22.95" customHeight="1" x14ac:dyDescent="0.5">
      <c r="A11" s="12" t="s">
        <v>34</v>
      </c>
      <c r="B11" s="13"/>
      <c r="C11" s="13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rightToLeft="1" topLeftCell="F5" zoomScaleNormal="100" zoomScaleSheetLayoutView="106" workbookViewId="0">
      <selection activeCell="O18" sqref="O18"/>
    </sheetView>
  </sheetViews>
  <sheetFormatPr defaultColWidth="9" defaultRowHeight="16.2" x14ac:dyDescent="0.5"/>
  <cols>
    <col min="1" max="1" width="26.75" style="15" customWidth="1"/>
    <col min="2" max="2" width="13" style="15" customWidth="1"/>
    <col min="3" max="3" width="17.25" style="15" customWidth="1"/>
    <col min="4" max="4" width="18.25" style="15" customWidth="1"/>
    <col min="5" max="5" width="13" style="15" customWidth="1"/>
    <col min="6" max="6" width="15.875" style="15" customWidth="1"/>
    <col min="7" max="7" width="13" style="15" customWidth="1"/>
    <col min="8" max="8" width="14.875" style="15" customWidth="1"/>
    <col min="9" max="10" width="13" style="15" customWidth="1"/>
    <col min="11" max="11" width="17.25" style="15" customWidth="1"/>
    <col min="12" max="12" width="18.25" style="15" customWidth="1"/>
    <col min="13" max="13" width="16.875" style="15" customWidth="1"/>
    <col min="14" max="14" width="9" style="2" customWidth="1"/>
    <col min="15" max="19" width="9" style="2"/>
    <col min="20" max="20" width="16.375" style="2" bestFit="1" customWidth="1"/>
    <col min="21" max="16384" width="9" style="2"/>
  </cols>
  <sheetData>
    <row r="1" spans="1:20" ht="17.399999999999999" x14ac:dyDescent="0.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17.399999999999999" x14ac:dyDescent="0.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17.399999999999999" x14ac:dyDescent="0.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x14ac:dyDescent="0.5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0" x14ac:dyDescent="0.5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x14ac:dyDescent="0.5">
      <c r="T6" s="25">
        <v>27536738555520</v>
      </c>
    </row>
    <row r="7" spans="1:20" ht="18.75" customHeight="1" thickBot="1" x14ac:dyDescent="0.5500000000000000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20" ht="17.25" customHeight="1" x14ac:dyDescent="0.5">
      <c r="A8" s="7" t="s">
        <v>13</v>
      </c>
      <c r="B8" s="7" t="s">
        <v>14</v>
      </c>
      <c r="C8" s="7" t="s">
        <v>15</v>
      </c>
      <c r="D8" s="8" t="s">
        <v>16</v>
      </c>
      <c r="E8" s="9" t="s">
        <v>17</v>
      </c>
      <c r="F8" s="9"/>
      <c r="G8" s="10" t="s">
        <v>18</v>
      </c>
      <c r="H8" s="10"/>
      <c r="I8" s="8" t="s">
        <v>14</v>
      </c>
      <c r="J8" s="8" t="s">
        <v>19</v>
      </c>
      <c r="K8" s="8" t="s">
        <v>15</v>
      </c>
      <c r="L8" s="8" t="s">
        <v>16</v>
      </c>
      <c r="M8" s="8" t="s">
        <v>20</v>
      </c>
    </row>
    <row r="9" spans="1:20" ht="20.25" customHeight="1" x14ac:dyDescent="0.5">
      <c r="A9" s="5"/>
      <c r="B9" s="5"/>
      <c r="C9" s="5"/>
      <c r="D9" s="5"/>
      <c r="E9" s="11" t="s">
        <v>14</v>
      </c>
      <c r="F9" s="11" t="s">
        <v>21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20" ht="22.95" customHeight="1" x14ac:dyDescent="0.5">
      <c r="A10" s="16" t="s">
        <v>23</v>
      </c>
      <c r="B10" s="17">
        <v>319468813</v>
      </c>
      <c r="C10" s="17">
        <v>1914676169208</v>
      </c>
      <c r="D10" s="17">
        <v>3058185240011</v>
      </c>
      <c r="E10" s="17">
        <v>4901197</v>
      </c>
      <c r="F10" s="17">
        <v>43526070479</v>
      </c>
      <c r="G10" s="17">
        <v>136692</v>
      </c>
      <c r="H10" s="17">
        <v>1232879678</v>
      </c>
      <c r="I10" s="17">
        <v>324233318</v>
      </c>
      <c r="J10" s="17">
        <v>8470</v>
      </c>
      <c r="K10" s="17">
        <v>1957379226997</v>
      </c>
      <c r="L10" s="17">
        <v>2744169048750</v>
      </c>
      <c r="M10" s="129">
        <f>L10/$T$6</f>
        <v>9.9654831788345735E-2</v>
      </c>
    </row>
    <row r="11" spans="1:20" ht="22.95" customHeight="1" x14ac:dyDescent="0.5">
      <c r="A11" s="19" t="s">
        <v>24</v>
      </c>
      <c r="B11" s="20">
        <v>39229762</v>
      </c>
      <c r="C11" s="20">
        <v>76812229532</v>
      </c>
      <c r="D11" s="20">
        <v>75420698765</v>
      </c>
      <c r="E11" s="20">
        <v>0</v>
      </c>
      <c r="F11" s="20">
        <v>0</v>
      </c>
      <c r="G11" s="20">
        <v>0</v>
      </c>
      <c r="H11" s="20">
        <v>0</v>
      </c>
      <c r="I11" s="20">
        <v>39229762</v>
      </c>
      <c r="J11" s="20">
        <v>1777</v>
      </c>
      <c r="K11" s="20">
        <v>76812229532</v>
      </c>
      <c r="L11" s="20">
        <v>69658306500</v>
      </c>
      <c r="M11" s="129">
        <f t="shared" ref="M11:M19" si="0">L11/$T$6</f>
        <v>2.5296498479496343E-3</v>
      </c>
    </row>
    <row r="12" spans="1:20" ht="22.95" customHeight="1" x14ac:dyDescent="0.5">
      <c r="A12" s="19" t="s">
        <v>25</v>
      </c>
      <c r="B12" s="20">
        <v>33495406</v>
      </c>
      <c r="C12" s="20">
        <v>139148341718</v>
      </c>
      <c r="D12" s="20">
        <v>122332665392</v>
      </c>
      <c r="E12" s="20">
        <v>500000</v>
      </c>
      <c r="F12" s="20">
        <v>1774287888</v>
      </c>
      <c r="G12" s="20">
        <v>0</v>
      </c>
      <c r="H12" s="20">
        <v>0</v>
      </c>
      <c r="I12" s="20">
        <v>33995406</v>
      </c>
      <c r="J12" s="20">
        <v>3576</v>
      </c>
      <c r="K12" s="20">
        <v>140922629606</v>
      </c>
      <c r="L12" s="20">
        <v>121475180505</v>
      </c>
      <c r="M12" s="129">
        <f t="shared" si="0"/>
        <v>4.4113859112283708E-3</v>
      </c>
    </row>
    <row r="13" spans="1:20" ht="22.95" customHeight="1" x14ac:dyDescent="0.5">
      <c r="A13" s="19" t="s">
        <v>26</v>
      </c>
      <c r="B13" s="20">
        <v>28525043</v>
      </c>
      <c r="C13" s="20">
        <v>2771383306035</v>
      </c>
      <c r="D13" s="20">
        <v>3011380403149</v>
      </c>
      <c r="E13" s="20">
        <v>2360000</v>
      </c>
      <c r="F13" s="20">
        <v>248715145248</v>
      </c>
      <c r="G13" s="20">
        <v>508000</v>
      </c>
      <c r="H13" s="20">
        <v>54523749971</v>
      </c>
      <c r="I13" s="20">
        <v>30377043</v>
      </c>
      <c r="J13" s="20">
        <v>106450</v>
      </c>
      <c r="K13" s="20">
        <v>2970563667313</v>
      </c>
      <c r="L13" s="20">
        <v>3231178663821</v>
      </c>
      <c r="M13" s="129">
        <f t="shared" si="0"/>
        <v>0.11734064501888077</v>
      </c>
    </row>
    <row r="14" spans="1:20" ht="22.95" customHeight="1" x14ac:dyDescent="0.5">
      <c r="A14" s="19" t="s">
        <v>27</v>
      </c>
      <c r="B14" s="20">
        <v>62677569</v>
      </c>
      <c r="C14" s="20">
        <v>216513628898</v>
      </c>
      <c r="D14" s="20">
        <v>218265320160</v>
      </c>
      <c r="E14" s="20">
        <v>10434160</v>
      </c>
      <c r="F14" s="20">
        <v>34776212889</v>
      </c>
      <c r="G14" s="20">
        <v>5774570</v>
      </c>
      <c r="H14" s="20">
        <v>19535262859</v>
      </c>
      <c r="I14" s="20">
        <v>67337159</v>
      </c>
      <c r="J14" s="20">
        <v>3393</v>
      </c>
      <c r="K14" s="20">
        <v>231442263273</v>
      </c>
      <c r="L14" s="20">
        <v>228301339504</v>
      </c>
      <c r="M14" s="129">
        <f t="shared" si="0"/>
        <v>8.2907908299922773E-3</v>
      </c>
    </row>
    <row r="15" spans="1:20" ht="22.95" customHeight="1" x14ac:dyDescent="0.5">
      <c r="A15" s="19" t="s">
        <v>28</v>
      </c>
      <c r="B15" s="20">
        <v>273835275</v>
      </c>
      <c r="C15" s="20">
        <v>1200498732828</v>
      </c>
      <c r="D15" s="20">
        <v>1797730442456</v>
      </c>
      <c r="E15" s="20">
        <v>0</v>
      </c>
      <c r="F15" s="20">
        <v>0</v>
      </c>
      <c r="G15" s="20">
        <v>0</v>
      </c>
      <c r="H15" s="20">
        <v>0</v>
      </c>
      <c r="I15" s="20">
        <v>273835275</v>
      </c>
      <c r="J15" s="20">
        <v>6720</v>
      </c>
      <c r="K15" s="20">
        <v>1200498732828</v>
      </c>
      <c r="L15" s="20">
        <v>1838774516485</v>
      </c>
      <c r="M15" s="129">
        <f t="shared" si="0"/>
        <v>6.6775319552736218E-2</v>
      </c>
    </row>
    <row r="16" spans="1:20" ht="22.95" customHeight="1" x14ac:dyDescent="0.5">
      <c r="A16" s="19" t="s">
        <v>29</v>
      </c>
      <c r="B16" s="20">
        <v>91034546</v>
      </c>
      <c r="C16" s="20">
        <v>677033389550</v>
      </c>
      <c r="D16" s="20">
        <v>730451838756</v>
      </c>
      <c r="E16" s="20">
        <v>4119260</v>
      </c>
      <c r="F16" s="20">
        <v>32670469053</v>
      </c>
      <c r="G16" s="20">
        <v>1624530</v>
      </c>
      <c r="H16" s="20">
        <v>13137361686</v>
      </c>
      <c r="I16" s="20">
        <v>93529276</v>
      </c>
      <c r="J16" s="20">
        <v>8350</v>
      </c>
      <c r="K16" s="20">
        <v>697595721474</v>
      </c>
      <c r="L16" s="20">
        <v>780375917818</v>
      </c>
      <c r="M16" s="129">
        <f t="shared" si="0"/>
        <v>2.8339446091068265E-2</v>
      </c>
    </row>
    <row r="17" spans="1:13" ht="22.95" customHeight="1" x14ac:dyDescent="0.5">
      <c r="A17" s="19" t="s">
        <v>30</v>
      </c>
      <c r="B17" s="20">
        <v>11051088</v>
      </c>
      <c r="C17" s="20">
        <v>34158244195</v>
      </c>
      <c r="D17" s="20">
        <v>34696129385</v>
      </c>
      <c r="E17" s="20">
        <v>5267050</v>
      </c>
      <c r="F17" s="20">
        <v>15906114147</v>
      </c>
      <c r="G17" s="20">
        <v>0</v>
      </c>
      <c r="H17" s="20">
        <v>0</v>
      </c>
      <c r="I17" s="20">
        <v>16318138</v>
      </c>
      <c r="J17" s="20">
        <v>2902</v>
      </c>
      <c r="K17" s="20">
        <v>50064358342</v>
      </c>
      <c r="L17" s="20">
        <v>47319246499</v>
      </c>
      <c r="M17" s="129">
        <f t="shared" si="0"/>
        <v>1.7184041749749776E-3</v>
      </c>
    </row>
    <row r="18" spans="1:13" ht="22.95" customHeight="1" x14ac:dyDescent="0.5">
      <c r="A18" s="19" t="s">
        <v>31</v>
      </c>
      <c r="B18" s="20">
        <v>171233075</v>
      </c>
      <c r="C18" s="20">
        <v>987348625564</v>
      </c>
      <c r="D18" s="20">
        <v>942777187629</v>
      </c>
      <c r="E18" s="20">
        <v>3242930</v>
      </c>
      <c r="F18" s="20">
        <v>16893616935</v>
      </c>
      <c r="G18" s="20">
        <v>16233</v>
      </c>
      <c r="H18" s="20">
        <v>82683194</v>
      </c>
      <c r="I18" s="20">
        <v>174459772</v>
      </c>
      <c r="J18" s="20">
        <v>4830</v>
      </c>
      <c r="K18" s="20">
        <v>1004148767516</v>
      </c>
      <c r="L18" s="20">
        <v>842000291833</v>
      </c>
      <c r="M18" s="129">
        <f t="shared" si="0"/>
        <v>3.0577342706557129E-2</v>
      </c>
    </row>
    <row r="19" spans="1:13" ht="22.95" customHeight="1" x14ac:dyDescent="0.5">
      <c r="A19" s="19" t="s">
        <v>32</v>
      </c>
      <c r="B19" s="20">
        <v>252091146</v>
      </c>
      <c r="C19" s="20">
        <v>1201978600140</v>
      </c>
      <c r="D19" s="20">
        <v>1136067000851</v>
      </c>
      <c r="E19" s="20">
        <v>0</v>
      </c>
      <c r="F19" s="20">
        <v>0</v>
      </c>
      <c r="G19" s="20">
        <v>0</v>
      </c>
      <c r="H19" s="20">
        <v>0</v>
      </c>
      <c r="I19" s="20">
        <v>252091146</v>
      </c>
      <c r="J19" s="20">
        <v>3210</v>
      </c>
      <c r="K19" s="20">
        <v>1201978600140</v>
      </c>
      <c r="L19" s="20">
        <v>808597577104</v>
      </c>
      <c r="M19" s="129">
        <f t="shared" si="0"/>
        <v>2.9364319070455384E-2</v>
      </c>
    </row>
    <row r="20" spans="1:13" ht="22.95" customHeight="1" x14ac:dyDescent="0.5">
      <c r="A20" s="22" t="s">
        <v>33</v>
      </c>
      <c r="B20" s="23"/>
      <c r="C20" s="23">
        <f>SUM(C10:C19)</f>
        <v>9219551267668</v>
      </c>
      <c r="D20" s="23">
        <f t="shared" ref="D20:M20" si="1">SUM(D10:D19)</f>
        <v>11127306926554</v>
      </c>
      <c r="E20" s="23"/>
      <c r="F20" s="23">
        <f t="shared" si="1"/>
        <v>394261916639</v>
      </c>
      <c r="G20" s="23"/>
      <c r="H20" s="23">
        <f t="shared" si="1"/>
        <v>88511937388</v>
      </c>
      <c r="I20" s="23"/>
      <c r="J20" s="23">
        <f t="shared" si="1"/>
        <v>149678</v>
      </c>
      <c r="K20" s="23">
        <f t="shared" si="1"/>
        <v>9531406197021</v>
      </c>
      <c r="L20" s="23">
        <f t="shared" si="1"/>
        <v>10711850088819</v>
      </c>
      <c r="M20" s="130">
        <f>SUM(M10:M19)</f>
        <v>0.38900213499218883</v>
      </c>
    </row>
    <row r="21" spans="1:13" ht="22.95" customHeight="1" x14ac:dyDescent="0.5">
      <c r="A21" s="12" t="s">
        <v>34</v>
      </c>
      <c r="B21" s="14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5D6-2E5B-4472-B6BD-4DE6934855E1}">
  <dimension ref="A1:I10"/>
  <sheetViews>
    <sheetView rightToLeft="1" workbookViewId="0">
      <selection activeCell="C19" sqref="A19:C21"/>
    </sheetView>
  </sheetViews>
  <sheetFormatPr defaultColWidth="14.375" defaultRowHeight="16.2" x14ac:dyDescent="0.5"/>
  <cols>
    <col min="1" max="1" width="13" style="64" customWidth="1"/>
    <col min="2" max="2" width="14" style="64" customWidth="1"/>
    <col min="3" max="5" width="13" style="64" customWidth="1"/>
    <col min="6" max="6" width="14" style="64" customWidth="1"/>
    <col min="7" max="9" width="13" style="64" customWidth="1"/>
    <col min="10" max="10" width="14.375" style="64" customWidth="1"/>
    <col min="11" max="16384" width="14.375" style="64"/>
  </cols>
  <sheetData>
    <row r="1" spans="1:9" ht="17.399999999999999" x14ac:dyDescent="0.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17.399999999999999" x14ac:dyDescent="0.5">
      <c r="A2" s="1" t="s">
        <v>6</v>
      </c>
      <c r="B2" s="1"/>
      <c r="C2" s="1"/>
      <c r="D2" s="1"/>
      <c r="E2" s="1"/>
      <c r="F2" s="1"/>
      <c r="G2" s="1"/>
      <c r="H2" s="1"/>
      <c r="I2" s="1"/>
    </row>
    <row r="3" spans="1:9" ht="17.399999999999999" x14ac:dyDescent="0.5">
      <c r="A3" s="1" t="s">
        <v>7</v>
      </c>
      <c r="B3" s="1"/>
      <c r="C3" s="1"/>
      <c r="D3" s="1"/>
      <c r="E3" s="1"/>
      <c r="F3" s="1"/>
      <c r="G3" s="1"/>
      <c r="H3" s="1"/>
      <c r="I3" s="1"/>
    </row>
    <row r="4" spans="1:9" s="109" customFormat="1" ht="16.2" customHeight="1" x14ac:dyDescent="0.5">
      <c r="A4" s="3" t="s">
        <v>35</v>
      </c>
      <c r="B4" s="3"/>
      <c r="C4" s="3"/>
      <c r="D4" s="3"/>
      <c r="E4" s="3"/>
    </row>
    <row r="5" spans="1:9" ht="17.399999999999999" x14ac:dyDescent="0.5">
      <c r="A5" s="110"/>
      <c r="B5" s="111"/>
      <c r="C5" s="111"/>
      <c r="D5" s="111"/>
      <c r="E5" s="111"/>
      <c r="F5" s="49"/>
      <c r="G5" s="49"/>
      <c r="H5" s="49"/>
      <c r="I5" s="49"/>
    </row>
    <row r="6" spans="1:9" ht="17.399999999999999" x14ac:dyDescent="0.5">
      <c r="A6" s="110"/>
      <c r="B6" s="112" t="s">
        <v>10</v>
      </c>
      <c r="C6" s="112"/>
      <c r="D6" s="112"/>
      <c r="E6" s="112"/>
      <c r="F6" s="112" t="s">
        <v>12</v>
      </c>
      <c r="G6" s="112"/>
      <c r="H6" s="112"/>
      <c r="I6" s="112"/>
    </row>
    <row r="7" spans="1:9" x14ac:dyDescent="0.5">
      <c r="A7" s="113" t="s">
        <v>36</v>
      </c>
      <c r="B7" s="113" t="s">
        <v>37</v>
      </c>
      <c r="C7" s="113" t="s">
        <v>38</v>
      </c>
      <c r="D7" s="113" t="s">
        <v>39</v>
      </c>
      <c r="E7" s="113" t="s">
        <v>40</v>
      </c>
      <c r="F7" s="113" t="s">
        <v>37</v>
      </c>
      <c r="G7" s="113" t="s">
        <v>38</v>
      </c>
      <c r="H7" s="113" t="s">
        <v>39</v>
      </c>
      <c r="I7" s="113" t="s">
        <v>40</v>
      </c>
    </row>
    <row r="8" spans="1:9" ht="22.95" customHeight="1" x14ac:dyDescent="0.5">
      <c r="A8" s="12" t="s">
        <v>33</v>
      </c>
      <c r="B8" s="14">
        <v>0</v>
      </c>
      <c r="C8" s="13">
        <v>0</v>
      </c>
      <c r="D8" s="65"/>
      <c r="E8" s="13">
        <v>0</v>
      </c>
      <c r="F8" s="14">
        <v>0</v>
      </c>
      <c r="G8" s="13">
        <v>0</v>
      </c>
      <c r="H8" s="65"/>
      <c r="I8" s="13">
        <v>0</v>
      </c>
    </row>
    <row r="9" spans="1:9" ht="22.95" customHeight="1" x14ac:dyDescent="0.5">
      <c r="A9" s="12" t="s">
        <v>34</v>
      </c>
      <c r="B9" s="54"/>
      <c r="C9" s="40"/>
      <c r="D9" s="114"/>
      <c r="E9" s="40"/>
      <c r="F9" s="54"/>
      <c r="G9" s="40"/>
      <c r="H9" s="114"/>
      <c r="I9" s="40"/>
    </row>
    <row r="10" spans="1:9" x14ac:dyDescent="0.5">
      <c r="A10" s="80"/>
      <c r="B10" s="4"/>
      <c r="C10" s="4"/>
      <c r="D10" s="4"/>
      <c r="E10" s="4"/>
      <c r="F10" s="4"/>
      <c r="G10" s="4"/>
      <c r="H10" s="4"/>
      <c r="I10" s="4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rightToLeft="1" topLeftCell="E1" zoomScaleNormal="100" zoomScaleSheetLayoutView="106" workbookViewId="0">
      <selection activeCell="K32" sqref="K32"/>
    </sheetView>
  </sheetViews>
  <sheetFormatPr defaultColWidth="9" defaultRowHeight="16.2" x14ac:dyDescent="0.5"/>
  <cols>
    <col min="1" max="1" width="35.875" style="64" customWidth="1"/>
    <col min="2" max="8" width="13" style="64" customWidth="1"/>
    <col min="9" max="10" width="17.25" style="64" customWidth="1"/>
    <col min="11" max="16" width="13" style="64" customWidth="1"/>
    <col min="17" max="18" width="17.25" style="64" customWidth="1"/>
    <col min="19" max="19" width="13" style="64" customWidth="1"/>
    <col min="20" max="20" width="9" style="108" customWidth="1"/>
    <col min="21" max="24" width="9" style="108"/>
    <col min="25" max="25" width="16.375" style="108" bestFit="1" customWidth="1"/>
    <col min="26" max="16384" width="9" style="108"/>
  </cols>
  <sheetData>
    <row r="1" spans="1:25" ht="20.399999999999999" x14ac:dyDescent="0.5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5" ht="20.399999999999999" x14ac:dyDescent="0.5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5" ht="20.399999999999999" x14ac:dyDescent="0.5">
      <c r="A3" s="46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5" ht="18.600000000000001" x14ac:dyDescent="0.5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Y4" s="128">
        <f>' سهام'!T6</f>
        <v>27536738555520</v>
      </c>
    </row>
    <row r="6" spans="1:25" ht="18" customHeight="1" x14ac:dyDescent="0.5">
      <c r="A6" s="5" t="s">
        <v>42</v>
      </c>
      <c r="B6" s="5"/>
      <c r="C6" s="5"/>
      <c r="D6" s="5"/>
      <c r="E6" s="5"/>
      <c r="F6" s="5"/>
      <c r="G6" s="5"/>
      <c r="H6" s="5" t="s">
        <v>10</v>
      </c>
      <c r="I6" s="5"/>
      <c r="J6" s="5"/>
      <c r="K6" s="6" t="s">
        <v>11</v>
      </c>
      <c r="L6" s="6"/>
      <c r="M6" s="6"/>
      <c r="N6" s="6"/>
      <c r="O6" s="5" t="s">
        <v>12</v>
      </c>
      <c r="P6" s="5"/>
      <c r="Q6" s="5"/>
      <c r="R6" s="5"/>
      <c r="S6" s="5"/>
    </row>
    <row r="7" spans="1:25" ht="26.25" customHeight="1" x14ac:dyDescent="0.5">
      <c r="A7" s="7" t="s">
        <v>43</v>
      </c>
      <c r="B7" s="9" t="s">
        <v>44</v>
      </c>
      <c r="C7" s="10" t="s">
        <v>45</v>
      </c>
      <c r="D7" s="8" t="s">
        <v>46</v>
      </c>
      <c r="E7" s="9" t="s">
        <v>47</v>
      </c>
      <c r="F7" s="10" t="s">
        <v>48</v>
      </c>
      <c r="G7" s="10" t="s">
        <v>49</v>
      </c>
      <c r="H7" s="8" t="s">
        <v>14</v>
      </c>
      <c r="I7" s="8" t="s">
        <v>15</v>
      </c>
      <c r="J7" s="8" t="s">
        <v>16</v>
      </c>
      <c r="K7" s="10" t="s">
        <v>17</v>
      </c>
      <c r="L7" s="10"/>
      <c r="M7" s="10" t="s">
        <v>18</v>
      </c>
      <c r="N7" s="10"/>
      <c r="O7" s="8" t="s">
        <v>14</v>
      </c>
      <c r="P7" s="8" t="s">
        <v>50</v>
      </c>
      <c r="Q7" s="8" t="s">
        <v>15</v>
      </c>
      <c r="R7" s="8" t="s">
        <v>16</v>
      </c>
      <c r="S7" s="8" t="s">
        <v>51</v>
      </c>
    </row>
    <row r="8" spans="1:25" s="64" customFormat="1" ht="40.5" customHeight="1" x14ac:dyDescent="0.5">
      <c r="A8" s="5"/>
      <c r="B8" s="6"/>
      <c r="C8" s="6"/>
      <c r="D8" s="5"/>
      <c r="E8" s="6"/>
      <c r="F8" s="6"/>
      <c r="G8" s="6"/>
      <c r="H8" s="5"/>
      <c r="I8" s="5"/>
      <c r="J8" s="5"/>
      <c r="K8" s="11" t="s">
        <v>14</v>
      </c>
      <c r="L8" s="11" t="s">
        <v>21</v>
      </c>
      <c r="M8" s="11" t="s">
        <v>14</v>
      </c>
      <c r="N8" s="11" t="s">
        <v>22</v>
      </c>
      <c r="O8" s="5"/>
      <c r="P8" s="5"/>
      <c r="Q8" s="5"/>
      <c r="R8" s="5"/>
      <c r="S8" s="5"/>
    </row>
    <row r="9" spans="1:25" ht="22.95" customHeight="1" x14ac:dyDescent="0.5">
      <c r="A9" s="16" t="s">
        <v>52</v>
      </c>
      <c r="B9" s="123" t="s">
        <v>53</v>
      </c>
      <c r="C9" s="123" t="s">
        <v>53</v>
      </c>
      <c r="D9" s="124" t="s">
        <v>54</v>
      </c>
      <c r="E9" s="124" t="s">
        <v>55</v>
      </c>
      <c r="F9" s="17">
        <v>1000000</v>
      </c>
      <c r="G9" s="18">
        <v>0.23</v>
      </c>
      <c r="H9" s="17">
        <v>25000</v>
      </c>
      <c r="I9" s="17">
        <v>25003625000</v>
      </c>
      <c r="J9" s="17">
        <v>26996085000</v>
      </c>
      <c r="K9" s="17">
        <v>0</v>
      </c>
      <c r="L9" s="17">
        <v>0</v>
      </c>
      <c r="M9" s="17">
        <v>0</v>
      </c>
      <c r="N9" s="17">
        <v>0</v>
      </c>
      <c r="O9" s="17">
        <v>25000</v>
      </c>
      <c r="P9" s="17">
        <v>1080000</v>
      </c>
      <c r="Q9" s="17">
        <v>25003625000</v>
      </c>
      <c r="R9" s="17">
        <v>26996085000</v>
      </c>
      <c r="S9" s="131">
        <f>R9/$Y$4</f>
        <v>9.8036610056670566E-4</v>
      </c>
    </row>
    <row r="10" spans="1:25" ht="22.95" customHeight="1" x14ac:dyDescent="0.5">
      <c r="A10" s="19" t="s">
        <v>56</v>
      </c>
      <c r="B10" s="125" t="s">
        <v>53</v>
      </c>
      <c r="C10" s="125" t="s">
        <v>53</v>
      </c>
      <c r="D10" s="126" t="s">
        <v>54</v>
      </c>
      <c r="E10" s="126" t="s">
        <v>55</v>
      </c>
      <c r="F10" s="20">
        <v>1000000</v>
      </c>
      <c r="G10" s="21">
        <v>0.23</v>
      </c>
      <c r="H10" s="20">
        <v>50000</v>
      </c>
      <c r="I10" s="20">
        <v>50007250000</v>
      </c>
      <c r="J10" s="20">
        <v>51487533225</v>
      </c>
      <c r="K10" s="20">
        <v>0</v>
      </c>
      <c r="L10" s="20">
        <v>0</v>
      </c>
      <c r="M10" s="20">
        <v>0</v>
      </c>
      <c r="N10" s="20">
        <v>0</v>
      </c>
      <c r="O10" s="20">
        <v>50000</v>
      </c>
      <c r="P10" s="20">
        <v>1029900</v>
      </c>
      <c r="Q10" s="20">
        <v>50007250000</v>
      </c>
      <c r="R10" s="20">
        <v>51487533225</v>
      </c>
      <c r="S10" s="131">
        <f t="shared" ref="S10:S22" si="0">R10/$Y$4</f>
        <v>1.8697760129141668E-3</v>
      </c>
    </row>
    <row r="11" spans="1:25" ht="22.95" customHeight="1" x14ac:dyDescent="0.5">
      <c r="A11" s="19" t="s">
        <v>57</v>
      </c>
      <c r="B11" s="125" t="s">
        <v>53</v>
      </c>
      <c r="C11" s="125" t="s">
        <v>53</v>
      </c>
      <c r="D11" s="126" t="s">
        <v>58</v>
      </c>
      <c r="E11" s="126" t="s">
        <v>59</v>
      </c>
      <c r="F11" s="20">
        <v>1000000</v>
      </c>
      <c r="G11" s="21">
        <v>0.23</v>
      </c>
      <c r="H11" s="20">
        <v>120000</v>
      </c>
      <c r="I11" s="20">
        <v>120013000000</v>
      </c>
      <c r="J11" s="20">
        <v>129581208000</v>
      </c>
      <c r="K11" s="20">
        <v>0</v>
      </c>
      <c r="L11" s="20">
        <v>0</v>
      </c>
      <c r="M11" s="20">
        <v>0</v>
      </c>
      <c r="N11" s="20">
        <v>0</v>
      </c>
      <c r="O11" s="20">
        <v>120000</v>
      </c>
      <c r="P11" s="20">
        <v>1080000</v>
      </c>
      <c r="Q11" s="20">
        <v>120013000000</v>
      </c>
      <c r="R11" s="20">
        <v>129581208000</v>
      </c>
      <c r="S11" s="131">
        <f t="shared" si="0"/>
        <v>4.7057572827201872E-3</v>
      </c>
    </row>
    <row r="12" spans="1:25" ht="22.95" customHeight="1" x14ac:dyDescent="0.5">
      <c r="A12" s="19" t="s">
        <v>60</v>
      </c>
      <c r="B12" s="125" t="s">
        <v>53</v>
      </c>
      <c r="C12" s="125" t="s">
        <v>53</v>
      </c>
      <c r="D12" s="126" t="s">
        <v>61</v>
      </c>
      <c r="E12" s="126" t="s">
        <v>62</v>
      </c>
      <c r="F12" s="20">
        <v>1000000</v>
      </c>
      <c r="G12" s="21">
        <v>0.23</v>
      </c>
      <c r="H12" s="20">
        <v>200000</v>
      </c>
      <c r="I12" s="20">
        <v>200015000000</v>
      </c>
      <c r="J12" s="20">
        <v>213968970000</v>
      </c>
      <c r="K12" s="20">
        <v>0</v>
      </c>
      <c r="L12" s="20">
        <v>0</v>
      </c>
      <c r="M12" s="20">
        <v>0</v>
      </c>
      <c r="N12" s="20">
        <v>0</v>
      </c>
      <c r="O12" s="20">
        <v>200000</v>
      </c>
      <c r="P12" s="20">
        <v>1070000</v>
      </c>
      <c r="Q12" s="20">
        <v>200015000000</v>
      </c>
      <c r="R12" s="20">
        <v>213968970000</v>
      </c>
      <c r="S12" s="131">
        <f t="shared" si="0"/>
        <v>7.7703090933805554E-3</v>
      </c>
    </row>
    <row r="13" spans="1:25" ht="22.95" customHeight="1" x14ac:dyDescent="0.5">
      <c r="A13" s="19" t="s">
        <v>63</v>
      </c>
      <c r="B13" s="125" t="s">
        <v>53</v>
      </c>
      <c r="C13" s="125" t="s">
        <v>53</v>
      </c>
      <c r="D13" s="126" t="s">
        <v>64</v>
      </c>
      <c r="E13" s="126" t="s">
        <v>65</v>
      </c>
      <c r="F13" s="20">
        <v>1000000</v>
      </c>
      <c r="G13" s="21">
        <v>0.23</v>
      </c>
      <c r="H13" s="20">
        <v>267933</v>
      </c>
      <c r="I13" s="20">
        <v>268783117752</v>
      </c>
      <c r="J13" s="20">
        <v>289727522919</v>
      </c>
      <c r="K13" s="20">
        <v>0</v>
      </c>
      <c r="L13" s="20">
        <v>0</v>
      </c>
      <c r="M13" s="20">
        <v>0</v>
      </c>
      <c r="N13" s="20">
        <v>0</v>
      </c>
      <c r="O13" s="20">
        <v>267933</v>
      </c>
      <c r="P13" s="20">
        <v>1081500</v>
      </c>
      <c r="Q13" s="20">
        <v>268783117752</v>
      </c>
      <c r="R13" s="20">
        <v>289727522919</v>
      </c>
      <c r="S13" s="131">
        <f t="shared" si="0"/>
        <v>1.0521490129807742E-2</v>
      </c>
    </row>
    <row r="14" spans="1:25" ht="22.95" customHeight="1" x14ac:dyDescent="0.5">
      <c r="A14" s="19" t="s">
        <v>66</v>
      </c>
      <c r="B14" s="125" t="s">
        <v>53</v>
      </c>
      <c r="C14" s="125" t="s">
        <v>53</v>
      </c>
      <c r="D14" s="126" t="s">
        <v>67</v>
      </c>
      <c r="E14" s="126" t="s">
        <v>68</v>
      </c>
      <c r="F14" s="20">
        <v>1000000</v>
      </c>
      <c r="G14" s="21">
        <v>0.23</v>
      </c>
      <c r="H14" s="20">
        <v>60000</v>
      </c>
      <c r="I14" s="20">
        <v>60841820785</v>
      </c>
      <c r="J14" s="20">
        <v>64880590950</v>
      </c>
      <c r="K14" s="20">
        <v>0</v>
      </c>
      <c r="L14" s="20">
        <v>0</v>
      </c>
      <c r="M14" s="20">
        <v>0</v>
      </c>
      <c r="N14" s="20">
        <v>0</v>
      </c>
      <c r="O14" s="20">
        <v>60000</v>
      </c>
      <c r="P14" s="20">
        <v>1081500</v>
      </c>
      <c r="Q14" s="20">
        <v>60841820785</v>
      </c>
      <c r="R14" s="20">
        <v>64880590950</v>
      </c>
      <c r="S14" s="131">
        <f t="shared" si="0"/>
        <v>2.3561465283619826E-3</v>
      </c>
    </row>
    <row r="15" spans="1:25" ht="22.95" customHeight="1" x14ac:dyDescent="0.5">
      <c r="A15" s="19" t="s">
        <v>69</v>
      </c>
      <c r="B15" s="125" t="s">
        <v>53</v>
      </c>
      <c r="C15" s="125" t="s">
        <v>53</v>
      </c>
      <c r="D15" s="126" t="s">
        <v>70</v>
      </c>
      <c r="E15" s="126" t="s">
        <v>71</v>
      </c>
      <c r="F15" s="20">
        <v>1000000</v>
      </c>
      <c r="G15" s="21">
        <v>0.26</v>
      </c>
      <c r="H15" s="20">
        <v>100000</v>
      </c>
      <c r="I15" s="20">
        <v>100004500000</v>
      </c>
      <c r="J15" s="20">
        <v>106984485000</v>
      </c>
      <c r="K15" s="20">
        <v>0</v>
      </c>
      <c r="L15" s="20">
        <v>0</v>
      </c>
      <c r="M15" s="20">
        <v>0</v>
      </c>
      <c r="N15" s="20">
        <v>0</v>
      </c>
      <c r="O15" s="20">
        <v>100000</v>
      </c>
      <c r="P15" s="20">
        <v>1070000</v>
      </c>
      <c r="Q15" s="20">
        <v>100004500000</v>
      </c>
      <c r="R15" s="20">
        <v>106984485000</v>
      </c>
      <c r="S15" s="131">
        <f t="shared" si="0"/>
        <v>3.8851545466902777E-3</v>
      </c>
    </row>
    <row r="16" spans="1:25" ht="22.95" customHeight="1" x14ac:dyDescent="0.5">
      <c r="A16" s="19" t="s">
        <v>72</v>
      </c>
      <c r="B16" s="125" t="s">
        <v>53</v>
      </c>
      <c r="C16" s="125" t="s">
        <v>53</v>
      </c>
      <c r="D16" s="126" t="s">
        <v>73</v>
      </c>
      <c r="E16" s="126" t="s">
        <v>74</v>
      </c>
      <c r="F16" s="20">
        <v>1000000</v>
      </c>
      <c r="G16" s="21">
        <v>0.23</v>
      </c>
      <c r="H16" s="20">
        <v>160000</v>
      </c>
      <c r="I16" s="20">
        <v>160014000000</v>
      </c>
      <c r="J16" s="20">
        <v>172774944000</v>
      </c>
      <c r="K16" s="20">
        <v>0</v>
      </c>
      <c r="L16" s="20">
        <v>0</v>
      </c>
      <c r="M16" s="20">
        <v>0</v>
      </c>
      <c r="N16" s="20">
        <v>0</v>
      </c>
      <c r="O16" s="20">
        <v>160000</v>
      </c>
      <c r="P16" s="20">
        <v>1080000</v>
      </c>
      <c r="Q16" s="20">
        <v>160014000000</v>
      </c>
      <c r="R16" s="20">
        <v>172774944000</v>
      </c>
      <c r="S16" s="131">
        <f t="shared" si="0"/>
        <v>6.2743430436269162E-3</v>
      </c>
    </row>
    <row r="17" spans="1:19" ht="22.95" customHeight="1" x14ac:dyDescent="0.5">
      <c r="A17" s="19" t="s">
        <v>75</v>
      </c>
      <c r="B17" s="125" t="s">
        <v>53</v>
      </c>
      <c r="C17" s="125" t="s">
        <v>53</v>
      </c>
      <c r="D17" s="126" t="s">
        <v>76</v>
      </c>
      <c r="E17" s="126" t="s">
        <v>77</v>
      </c>
      <c r="F17" s="20">
        <v>1000000</v>
      </c>
      <c r="G17" s="21">
        <v>0.23</v>
      </c>
      <c r="H17" s="20">
        <v>50000</v>
      </c>
      <c r="I17" s="20">
        <v>50007250000</v>
      </c>
      <c r="J17" s="20">
        <v>50000000000</v>
      </c>
      <c r="K17" s="20">
        <v>0</v>
      </c>
      <c r="L17" s="20">
        <v>0</v>
      </c>
      <c r="M17" s="20">
        <v>0</v>
      </c>
      <c r="N17" s="20">
        <v>0</v>
      </c>
      <c r="O17" s="20">
        <v>50000</v>
      </c>
      <c r="P17" s="20">
        <v>1000145</v>
      </c>
      <c r="Q17" s="20">
        <v>50007250000</v>
      </c>
      <c r="R17" s="20">
        <v>50000000000</v>
      </c>
      <c r="S17" s="131">
        <f t="shared" si="0"/>
        <v>1.8157560634564339E-3</v>
      </c>
    </row>
    <row r="18" spans="1:19" ht="22.95" customHeight="1" x14ac:dyDescent="0.5">
      <c r="A18" s="19" t="s">
        <v>78</v>
      </c>
      <c r="B18" s="125" t="s">
        <v>53</v>
      </c>
      <c r="C18" s="125" t="s">
        <v>53</v>
      </c>
      <c r="D18" s="126" t="s">
        <v>79</v>
      </c>
      <c r="E18" s="126" t="s">
        <v>80</v>
      </c>
      <c r="F18" s="20">
        <v>1000000</v>
      </c>
      <c r="G18" s="21">
        <v>0.23</v>
      </c>
      <c r="H18" s="20">
        <v>40000</v>
      </c>
      <c r="I18" s="20">
        <v>40005800000</v>
      </c>
      <c r="J18" s="20">
        <v>39994200000</v>
      </c>
      <c r="K18" s="20">
        <v>0</v>
      </c>
      <c r="L18" s="20">
        <v>0</v>
      </c>
      <c r="M18" s="20">
        <v>0</v>
      </c>
      <c r="N18" s="20">
        <v>0</v>
      </c>
      <c r="O18" s="20">
        <v>40000</v>
      </c>
      <c r="P18" s="20">
        <v>1000000</v>
      </c>
      <c r="Q18" s="20">
        <v>40005800000</v>
      </c>
      <c r="R18" s="20">
        <v>39994200000</v>
      </c>
      <c r="S18" s="131">
        <f t="shared" si="0"/>
        <v>1.4523942230617861E-3</v>
      </c>
    </row>
    <row r="19" spans="1:19" ht="22.95" customHeight="1" x14ac:dyDescent="0.5">
      <c r="A19" s="19" t="s">
        <v>81</v>
      </c>
      <c r="B19" s="125" t="s">
        <v>53</v>
      </c>
      <c r="C19" s="125" t="s">
        <v>53</v>
      </c>
      <c r="D19" s="126" t="s">
        <v>82</v>
      </c>
      <c r="E19" s="126" t="s">
        <v>83</v>
      </c>
      <c r="F19" s="20">
        <v>1000000</v>
      </c>
      <c r="G19" s="21">
        <v>0.23</v>
      </c>
      <c r="H19" s="20">
        <v>30000</v>
      </c>
      <c r="I19" s="20">
        <v>30004350000</v>
      </c>
      <c r="J19" s="20">
        <v>29995650000</v>
      </c>
      <c r="K19" s="20">
        <v>0</v>
      </c>
      <c r="L19" s="20">
        <v>0</v>
      </c>
      <c r="M19" s="20">
        <v>0</v>
      </c>
      <c r="N19" s="20">
        <v>0</v>
      </c>
      <c r="O19" s="20">
        <v>30000</v>
      </c>
      <c r="P19" s="20">
        <v>1000000</v>
      </c>
      <c r="Q19" s="20">
        <v>30004350000</v>
      </c>
      <c r="R19" s="20">
        <v>29995650000</v>
      </c>
      <c r="S19" s="131">
        <f t="shared" si="0"/>
        <v>1.0892956672963396E-3</v>
      </c>
    </row>
    <row r="20" spans="1:19" ht="22.95" customHeight="1" x14ac:dyDescent="0.5">
      <c r="A20" s="19" t="s">
        <v>84</v>
      </c>
      <c r="B20" s="125" t="s">
        <v>53</v>
      </c>
      <c r="C20" s="125" t="s">
        <v>53</v>
      </c>
      <c r="D20" s="126" t="s">
        <v>85</v>
      </c>
      <c r="E20" s="126" t="s">
        <v>86</v>
      </c>
      <c r="F20" s="20">
        <v>1000000</v>
      </c>
      <c r="G20" s="21">
        <v>0.23</v>
      </c>
      <c r="H20" s="20">
        <v>280000</v>
      </c>
      <c r="I20" s="20">
        <v>280015400000</v>
      </c>
      <c r="J20" s="20">
        <v>279959400000</v>
      </c>
      <c r="K20" s="20">
        <v>0</v>
      </c>
      <c r="L20" s="20">
        <v>0</v>
      </c>
      <c r="M20" s="20">
        <v>0</v>
      </c>
      <c r="N20" s="20">
        <v>0</v>
      </c>
      <c r="O20" s="20">
        <v>280000</v>
      </c>
      <c r="P20" s="20">
        <v>1000000</v>
      </c>
      <c r="Q20" s="20">
        <v>280015400000</v>
      </c>
      <c r="R20" s="20">
        <v>279959400000</v>
      </c>
      <c r="S20" s="131">
        <f t="shared" si="0"/>
        <v>1.0166759561432502E-2</v>
      </c>
    </row>
    <row r="21" spans="1:19" ht="22.95" customHeight="1" x14ac:dyDescent="0.5">
      <c r="A21" s="19" t="s">
        <v>87</v>
      </c>
      <c r="B21" s="125" t="s">
        <v>53</v>
      </c>
      <c r="C21" s="125" t="s">
        <v>53</v>
      </c>
      <c r="D21" s="126" t="s">
        <v>88</v>
      </c>
      <c r="E21" s="126" t="s">
        <v>89</v>
      </c>
      <c r="F21" s="20">
        <v>1000000</v>
      </c>
      <c r="G21" s="21">
        <v>0.23</v>
      </c>
      <c r="H21" s="20">
        <v>196000</v>
      </c>
      <c r="I21" s="20">
        <v>196024900000</v>
      </c>
      <c r="J21" s="20">
        <v>195971580000</v>
      </c>
      <c r="K21" s="20">
        <v>0</v>
      </c>
      <c r="L21" s="20">
        <v>0</v>
      </c>
      <c r="M21" s="20">
        <v>0</v>
      </c>
      <c r="N21" s="20">
        <v>0</v>
      </c>
      <c r="O21" s="20">
        <v>196000</v>
      </c>
      <c r="P21" s="20">
        <v>1000000</v>
      </c>
      <c r="Q21" s="20">
        <v>196024900000</v>
      </c>
      <c r="R21" s="20">
        <v>195971580000</v>
      </c>
      <c r="S21" s="131">
        <f t="shared" si="0"/>
        <v>7.1167316930027518E-3</v>
      </c>
    </row>
    <row r="22" spans="1:19" ht="22.95" customHeight="1" x14ac:dyDescent="0.5">
      <c r="A22" s="19" t="s">
        <v>90</v>
      </c>
      <c r="B22" s="125" t="s">
        <v>53</v>
      </c>
      <c r="C22" s="125" t="s">
        <v>53</v>
      </c>
      <c r="D22" s="126" t="s">
        <v>91</v>
      </c>
      <c r="E22" s="126" t="s">
        <v>92</v>
      </c>
      <c r="F22" s="20">
        <v>1000000</v>
      </c>
      <c r="G22" s="21">
        <v>0.26</v>
      </c>
      <c r="H22" s="20">
        <v>300000</v>
      </c>
      <c r="I22" s="20">
        <v>300037499994</v>
      </c>
      <c r="J22" s="20">
        <v>299956500000</v>
      </c>
      <c r="K22" s="20">
        <v>0</v>
      </c>
      <c r="L22" s="20">
        <v>0</v>
      </c>
      <c r="M22" s="20">
        <v>0</v>
      </c>
      <c r="N22" s="20">
        <v>0</v>
      </c>
      <c r="O22" s="20">
        <v>300000</v>
      </c>
      <c r="P22" s="20">
        <v>1000000</v>
      </c>
      <c r="Q22" s="20">
        <v>300037499994</v>
      </c>
      <c r="R22" s="20">
        <v>299956500000</v>
      </c>
      <c r="S22" s="131">
        <f t="shared" si="0"/>
        <v>1.0892956672963396E-2</v>
      </c>
    </row>
    <row r="23" spans="1:19" ht="22.95" customHeight="1" x14ac:dyDescent="0.5">
      <c r="A23" s="22" t="s">
        <v>33</v>
      </c>
      <c r="B23" s="22"/>
      <c r="C23" s="22"/>
      <c r="D23" s="127"/>
      <c r="E23" s="127"/>
      <c r="F23" s="23"/>
      <c r="G23" s="24"/>
      <c r="H23" s="23"/>
      <c r="I23" s="23">
        <f>SUM(I9:I22)</f>
        <v>1880777513531</v>
      </c>
      <c r="J23" s="23">
        <f>SUM(J9:J22)</f>
        <v>1952278669094</v>
      </c>
      <c r="K23" s="23"/>
      <c r="L23" s="23">
        <v>0</v>
      </c>
      <c r="M23" s="23"/>
      <c r="N23" s="23">
        <v>0</v>
      </c>
      <c r="O23" s="23"/>
      <c r="P23" s="23"/>
      <c r="Q23" s="23">
        <f>SUM(Q9:Q22)</f>
        <v>1880777513531</v>
      </c>
      <c r="R23" s="23">
        <f>SUM(R9:R22)</f>
        <v>1952278669094</v>
      </c>
      <c r="S23" s="132">
        <f>SUM(S9:S22)</f>
        <v>7.0897236619281739E-2</v>
      </c>
    </row>
    <row r="24" spans="1:19" ht="22.95" customHeight="1" x14ac:dyDescent="0.5">
      <c r="A24" s="39" t="s">
        <v>34</v>
      </c>
      <c r="B24" s="39"/>
      <c r="C24" s="39"/>
      <c r="D24" s="66"/>
      <c r="E24" s="66"/>
      <c r="F24" s="40"/>
      <c r="G24" s="40"/>
      <c r="H24" s="54"/>
      <c r="I24" s="40"/>
      <c r="J24" s="40"/>
      <c r="K24" s="54"/>
      <c r="L24" s="40"/>
      <c r="M24" s="54"/>
      <c r="N24" s="40"/>
      <c r="O24" s="54"/>
      <c r="P24" s="40"/>
      <c r="Q24" s="40"/>
      <c r="R24" s="40"/>
      <c r="S24" s="40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dimension ref="A1:T25"/>
  <sheetViews>
    <sheetView rightToLeft="1" topLeftCell="A16" zoomScaleNormal="100" zoomScaleSheetLayoutView="106" workbookViewId="0">
      <selection activeCell="L28" sqref="A28:L29"/>
    </sheetView>
  </sheetViews>
  <sheetFormatPr defaultColWidth="9" defaultRowHeight="16.2" x14ac:dyDescent="0.5"/>
  <cols>
    <col min="1" max="1" width="31.25" style="15" customWidth="1"/>
    <col min="2" max="2" width="13" style="15" customWidth="1"/>
    <col min="3" max="3" width="17.25" style="15" customWidth="1"/>
    <col min="4" max="4" width="18.25" style="15" customWidth="1"/>
    <col min="5" max="5" width="13" style="15" customWidth="1"/>
    <col min="6" max="6" width="18.25" style="15" customWidth="1"/>
    <col min="7" max="7" width="13" style="15" customWidth="1"/>
    <col min="8" max="8" width="18.25" style="15" customWidth="1"/>
    <col min="9" max="10" width="13" style="15" customWidth="1"/>
    <col min="11" max="12" width="17.25" style="15" customWidth="1"/>
    <col min="13" max="13" width="13" style="15" customWidth="1"/>
    <col min="14" max="14" width="9" style="2" customWidth="1"/>
    <col min="15" max="19" width="9" style="2"/>
    <col min="20" max="20" width="16.375" style="2" bestFit="1" customWidth="1"/>
    <col min="21" max="16384" width="9" style="2"/>
  </cols>
  <sheetData>
    <row r="1" spans="1:20" ht="17.399999999999999" x14ac:dyDescent="0.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17.399999999999999" x14ac:dyDescent="0.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17.399999999999999" x14ac:dyDescent="0.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x14ac:dyDescent="0.5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T4" s="25">
        <f>' سهام'!T6</f>
        <v>27536738555520</v>
      </c>
    </row>
    <row r="5" spans="1:20" x14ac:dyDescent="0.5">
      <c r="A5" s="3" t="s">
        <v>93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20" ht="18.75" customHeight="1" x14ac:dyDescent="0.5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20" ht="17.25" customHeight="1" x14ac:dyDescent="0.5">
      <c r="A8" s="7" t="s">
        <v>13</v>
      </c>
      <c r="B8" s="7" t="s">
        <v>94</v>
      </c>
      <c r="C8" s="7" t="s">
        <v>15</v>
      </c>
      <c r="D8" s="8" t="s">
        <v>16</v>
      </c>
      <c r="E8" s="9" t="s">
        <v>95</v>
      </c>
      <c r="F8" s="9"/>
      <c r="G8" s="10" t="s">
        <v>96</v>
      </c>
      <c r="H8" s="10"/>
      <c r="I8" s="8" t="s">
        <v>14</v>
      </c>
      <c r="J8" s="8" t="s">
        <v>97</v>
      </c>
      <c r="K8" s="8" t="s">
        <v>15</v>
      </c>
      <c r="L8" s="8" t="s">
        <v>16</v>
      </c>
      <c r="M8" s="8" t="s">
        <v>20</v>
      </c>
    </row>
    <row r="9" spans="1:20" ht="20.25" customHeight="1" x14ac:dyDescent="0.5">
      <c r="A9" s="5"/>
      <c r="B9" s="5"/>
      <c r="C9" s="5"/>
      <c r="D9" s="5"/>
      <c r="E9" s="11" t="s">
        <v>14</v>
      </c>
      <c r="F9" s="11" t="s">
        <v>15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20" ht="22.95" customHeight="1" x14ac:dyDescent="0.5">
      <c r="A10" s="16" t="s">
        <v>98</v>
      </c>
      <c r="B10" s="17">
        <v>73578217</v>
      </c>
      <c r="C10" s="17">
        <v>1577999545700</v>
      </c>
      <c r="D10" s="17">
        <v>1603854960265</v>
      </c>
      <c r="E10" s="17">
        <v>46768038</v>
      </c>
      <c r="F10" s="17">
        <v>1037574918050</v>
      </c>
      <c r="G10" s="17">
        <v>7934367</v>
      </c>
      <c r="H10" s="17">
        <v>175007604339</v>
      </c>
      <c r="I10" s="17">
        <v>112411888</v>
      </c>
      <c r="J10" s="17">
        <v>22413</v>
      </c>
      <c r="K10" s="17">
        <v>2446647411715</v>
      </c>
      <c r="L10" s="17">
        <v>2518558584748</v>
      </c>
      <c r="M10" s="133">
        <f>L10/$T$4</f>
        <v>9.1461760428528716E-2</v>
      </c>
    </row>
    <row r="11" spans="1:20" ht="22.95" customHeight="1" x14ac:dyDescent="0.5">
      <c r="A11" s="19" t="s">
        <v>99</v>
      </c>
      <c r="B11" s="20">
        <v>38892823</v>
      </c>
      <c r="C11" s="20">
        <v>3579199847031</v>
      </c>
      <c r="D11" s="20">
        <v>3580753684843</v>
      </c>
      <c r="E11" s="20">
        <v>730714502</v>
      </c>
      <c r="F11" s="20">
        <v>67844516927589.008</v>
      </c>
      <c r="G11" s="20">
        <v>769607323</v>
      </c>
      <c r="H11" s="20">
        <v>71503735747185</v>
      </c>
      <c r="I11" s="20">
        <v>2</v>
      </c>
      <c r="J11" s="20">
        <v>94587</v>
      </c>
      <c r="K11" s="20">
        <v>188198</v>
      </c>
      <c r="L11" s="20">
        <v>189162</v>
      </c>
      <c r="M11" s="133">
        <f t="shared" ref="M11:M23" si="0">L11/$T$4</f>
        <v>6.8694409695109185E-9</v>
      </c>
    </row>
    <row r="12" spans="1:20" ht="22.95" customHeight="1" x14ac:dyDescent="0.5">
      <c r="A12" s="19" t="s">
        <v>100</v>
      </c>
      <c r="B12" s="20">
        <v>1719623</v>
      </c>
      <c r="C12" s="20">
        <v>1557327966645</v>
      </c>
      <c r="D12" s="20">
        <v>1559552794131</v>
      </c>
      <c r="E12" s="20">
        <v>4528475</v>
      </c>
      <c r="F12" s="20">
        <v>3979020596813</v>
      </c>
      <c r="G12" s="20">
        <v>4517558</v>
      </c>
      <c r="H12" s="20">
        <v>4029295007510</v>
      </c>
      <c r="I12" s="20">
        <v>1730540</v>
      </c>
      <c r="J12" s="20">
        <v>847798</v>
      </c>
      <c r="K12" s="20">
        <v>1475526838810</v>
      </c>
      <c r="L12" s="20">
        <v>1466268061912</v>
      </c>
      <c r="M12" s="133">
        <f t="shared" si="0"/>
        <v>5.3247702481384551E-2</v>
      </c>
    </row>
    <row r="13" spans="1:20" ht="22.95" customHeight="1" x14ac:dyDescent="0.5">
      <c r="A13" s="19" t="s">
        <v>101</v>
      </c>
      <c r="B13" s="20">
        <v>4217525</v>
      </c>
      <c r="C13" s="20">
        <v>309507894781</v>
      </c>
      <c r="D13" s="20">
        <v>317146327284</v>
      </c>
      <c r="E13" s="20">
        <v>746284</v>
      </c>
      <c r="F13" s="20">
        <v>56525449423</v>
      </c>
      <c r="G13" s="20">
        <v>780700</v>
      </c>
      <c r="H13" s="20">
        <v>58900190900</v>
      </c>
      <c r="I13" s="20">
        <v>4183109</v>
      </c>
      <c r="J13" s="20">
        <v>77395</v>
      </c>
      <c r="K13" s="20">
        <v>308604198174</v>
      </c>
      <c r="L13" s="20">
        <v>323632337613</v>
      </c>
      <c r="M13" s="133">
        <f t="shared" si="0"/>
        <v>1.1752747587027688E-2</v>
      </c>
    </row>
    <row r="14" spans="1:20" ht="22.95" customHeight="1" x14ac:dyDescent="0.5">
      <c r="A14" s="19" t="s">
        <v>102</v>
      </c>
      <c r="B14" s="20">
        <v>953842</v>
      </c>
      <c r="C14" s="20">
        <v>93206036159</v>
      </c>
      <c r="D14" s="20">
        <v>88046788542</v>
      </c>
      <c r="E14" s="20">
        <v>747475</v>
      </c>
      <c r="F14" s="20">
        <v>67119268160</v>
      </c>
      <c r="G14" s="20">
        <v>811066</v>
      </c>
      <c r="H14" s="20">
        <v>74090126933</v>
      </c>
      <c r="I14" s="20">
        <v>890251</v>
      </c>
      <c r="J14" s="20">
        <v>90017</v>
      </c>
      <c r="K14" s="20">
        <v>83135340497</v>
      </c>
      <c r="L14" s="20">
        <v>80100860917</v>
      </c>
      <c r="M14" s="129">
        <f t="shared" si="0"/>
        <v>2.9088724779624646E-3</v>
      </c>
    </row>
    <row r="15" spans="1:20" ht="22.95" customHeight="1" x14ac:dyDescent="0.5">
      <c r="A15" s="19" t="s">
        <v>103</v>
      </c>
      <c r="B15" s="20">
        <v>0</v>
      </c>
      <c r="C15" s="20">
        <v>0</v>
      </c>
      <c r="D15" s="20">
        <v>0</v>
      </c>
      <c r="E15" s="20">
        <v>80000000</v>
      </c>
      <c r="F15" s="20">
        <v>2508698747576</v>
      </c>
      <c r="G15" s="20">
        <v>0</v>
      </c>
      <c r="H15" s="20">
        <v>0</v>
      </c>
      <c r="I15" s="20">
        <v>80000000</v>
      </c>
      <c r="J15" s="20">
        <v>31353</v>
      </c>
      <c r="K15" s="20">
        <v>2508698747576</v>
      </c>
      <c r="L15" s="20">
        <v>2507315086500</v>
      </c>
      <c r="M15" s="133">
        <f t="shared" si="0"/>
        <v>9.1053451426163362E-2</v>
      </c>
    </row>
    <row r="16" spans="1:20" ht="22.95" customHeight="1" x14ac:dyDescent="0.5">
      <c r="A16" s="19" t="s">
        <v>104</v>
      </c>
      <c r="B16" s="20">
        <v>14966258</v>
      </c>
      <c r="C16" s="20">
        <v>328312133532</v>
      </c>
      <c r="D16" s="20">
        <v>325186861610</v>
      </c>
      <c r="E16" s="20">
        <v>48427175</v>
      </c>
      <c r="F16" s="20">
        <v>1022705068581</v>
      </c>
      <c r="G16" s="20">
        <v>46820079</v>
      </c>
      <c r="H16" s="20">
        <v>990076195881</v>
      </c>
      <c r="I16" s="20">
        <v>16573354</v>
      </c>
      <c r="J16" s="20">
        <v>21202.553500154525</v>
      </c>
      <c r="K16" s="20">
        <v>351666573219</v>
      </c>
      <c r="L16" s="20">
        <v>351235778645</v>
      </c>
      <c r="M16" s="129">
        <f t="shared" si="0"/>
        <v>1.2755169895550011E-2</v>
      </c>
    </row>
    <row r="17" spans="1:13" ht="22.95" customHeight="1" x14ac:dyDescent="0.5">
      <c r="A17" s="19" t="s">
        <v>105</v>
      </c>
      <c r="B17" s="20">
        <v>4436500</v>
      </c>
      <c r="C17" s="20">
        <v>107910538708</v>
      </c>
      <c r="D17" s="20">
        <v>112849550384</v>
      </c>
      <c r="E17" s="20">
        <v>194209</v>
      </c>
      <c r="F17" s="20">
        <v>5003697225</v>
      </c>
      <c r="G17" s="20">
        <v>1920700</v>
      </c>
      <c r="H17" s="20">
        <v>49094938885</v>
      </c>
      <c r="I17" s="20">
        <v>2710009</v>
      </c>
      <c r="J17" s="20">
        <v>26207</v>
      </c>
      <c r="K17" s="20">
        <v>66186589086</v>
      </c>
      <c r="L17" s="20">
        <v>70995016796</v>
      </c>
      <c r="M17" s="129">
        <f t="shared" si="0"/>
        <v>2.5781926444505671E-3</v>
      </c>
    </row>
    <row r="18" spans="1:13" ht="22.95" customHeight="1" x14ac:dyDescent="0.5">
      <c r="A18" s="19" t="s">
        <v>106</v>
      </c>
      <c r="B18" s="20">
        <v>60142187</v>
      </c>
      <c r="C18" s="20">
        <v>1055073994373</v>
      </c>
      <c r="D18" s="20">
        <v>1073983850934</v>
      </c>
      <c r="E18" s="20">
        <v>16494000</v>
      </c>
      <c r="F18" s="20">
        <v>296460537518</v>
      </c>
      <c r="G18" s="20">
        <v>12681000</v>
      </c>
      <c r="H18" s="20">
        <v>227527337374</v>
      </c>
      <c r="I18" s="20">
        <v>63955187</v>
      </c>
      <c r="J18" s="20">
        <v>18352</v>
      </c>
      <c r="K18" s="20">
        <v>1128978842782</v>
      </c>
      <c r="L18" s="20">
        <v>1173272787892</v>
      </c>
      <c r="M18" s="133">
        <f t="shared" si="0"/>
        <v>4.2607543574066667E-2</v>
      </c>
    </row>
    <row r="19" spans="1:13" ht="22.95" customHeight="1" x14ac:dyDescent="0.5">
      <c r="A19" s="19" t="s">
        <v>107</v>
      </c>
      <c r="B19" s="20">
        <v>18137725</v>
      </c>
      <c r="C19" s="20">
        <v>232669844785</v>
      </c>
      <c r="D19" s="20">
        <v>230043723717</v>
      </c>
      <c r="E19" s="20">
        <v>12112984</v>
      </c>
      <c r="F19" s="20">
        <v>146829475046</v>
      </c>
      <c r="G19" s="20">
        <v>11929895</v>
      </c>
      <c r="H19" s="20">
        <v>146175885208</v>
      </c>
      <c r="I19" s="20">
        <v>18320814</v>
      </c>
      <c r="J19" s="20">
        <v>12268</v>
      </c>
      <c r="K19" s="20">
        <v>227803488938</v>
      </c>
      <c r="L19" s="20">
        <v>224656356671</v>
      </c>
      <c r="M19" s="133">
        <f t="shared" si="0"/>
        <v>8.1584228363879904E-3</v>
      </c>
    </row>
    <row r="20" spans="1:13" ht="22.95" customHeight="1" x14ac:dyDescent="0.5">
      <c r="A20" s="19" t="s">
        <v>108</v>
      </c>
      <c r="B20" s="20">
        <v>2691622</v>
      </c>
      <c r="C20" s="20">
        <v>45509651052</v>
      </c>
      <c r="D20" s="20">
        <v>47248521247</v>
      </c>
      <c r="E20" s="20">
        <v>704921</v>
      </c>
      <c r="F20" s="20">
        <v>12154581128</v>
      </c>
      <c r="G20" s="20">
        <v>704296</v>
      </c>
      <c r="H20" s="20">
        <v>12138509443</v>
      </c>
      <c r="I20" s="20">
        <v>2692247</v>
      </c>
      <c r="J20" s="20">
        <v>17240</v>
      </c>
      <c r="K20" s="20">
        <v>45756028437</v>
      </c>
      <c r="L20" s="20">
        <v>46392987686</v>
      </c>
      <c r="M20" s="129">
        <f t="shared" si="0"/>
        <v>1.6847669738542833E-3</v>
      </c>
    </row>
    <row r="21" spans="1:13" ht="22.95" customHeight="1" x14ac:dyDescent="0.5">
      <c r="A21" s="19" t="s">
        <v>109</v>
      </c>
      <c r="B21" s="20">
        <v>63339962</v>
      </c>
      <c r="C21" s="20">
        <v>922785781902</v>
      </c>
      <c r="D21" s="20">
        <v>940188273436</v>
      </c>
      <c r="E21" s="20">
        <v>2509859</v>
      </c>
      <c r="F21" s="20">
        <v>37799975603</v>
      </c>
      <c r="G21" s="20">
        <v>7054861</v>
      </c>
      <c r="H21" s="20">
        <v>106133179237</v>
      </c>
      <c r="I21" s="20">
        <v>58794960</v>
      </c>
      <c r="J21" s="20">
        <v>15225</v>
      </c>
      <c r="K21" s="20">
        <v>857611987997</v>
      </c>
      <c r="L21" s="20">
        <v>894823178249</v>
      </c>
      <c r="M21" s="133">
        <f t="shared" si="0"/>
        <v>3.2495612232539578E-2</v>
      </c>
    </row>
    <row r="22" spans="1:13" ht="22.95" customHeight="1" x14ac:dyDescent="0.5">
      <c r="A22" s="19" t="s">
        <v>110</v>
      </c>
      <c r="B22" s="20">
        <v>9996313</v>
      </c>
      <c r="C22" s="20">
        <v>99999991356</v>
      </c>
      <c r="D22" s="20">
        <v>104712736863</v>
      </c>
      <c r="E22" s="20">
        <v>0</v>
      </c>
      <c r="F22" s="20">
        <v>0</v>
      </c>
      <c r="G22" s="20">
        <v>0</v>
      </c>
      <c r="H22" s="20">
        <v>0</v>
      </c>
      <c r="I22" s="20">
        <v>9996313</v>
      </c>
      <c r="J22" s="20">
        <v>10740</v>
      </c>
      <c r="K22" s="20">
        <v>99999991356</v>
      </c>
      <c r="L22" s="20">
        <v>107320812474</v>
      </c>
      <c r="M22" s="133">
        <f t="shared" si="0"/>
        <v>3.8973683196947273E-3</v>
      </c>
    </row>
    <row r="23" spans="1:13" ht="22.95" customHeight="1" x14ac:dyDescent="0.5">
      <c r="A23" s="19" t="s">
        <v>111</v>
      </c>
      <c r="B23" s="20">
        <v>3016778</v>
      </c>
      <c r="C23" s="20">
        <v>25658896937</v>
      </c>
      <c r="D23" s="20">
        <v>25594632716</v>
      </c>
      <c r="E23" s="20">
        <v>14478492</v>
      </c>
      <c r="F23" s="20">
        <v>119579935154</v>
      </c>
      <c r="G23" s="20">
        <v>14479378</v>
      </c>
      <c r="H23" s="20">
        <v>120375956108</v>
      </c>
      <c r="I23" s="20">
        <v>3015892</v>
      </c>
      <c r="J23" s="20">
        <v>8398</v>
      </c>
      <c r="K23" s="20">
        <v>24833069716</v>
      </c>
      <c r="L23" s="20">
        <v>25315810388</v>
      </c>
      <c r="M23" s="133">
        <f t="shared" si="0"/>
        <v>9.1934672426648753E-4</v>
      </c>
    </row>
    <row r="24" spans="1:13" ht="22.95" customHeight="1" x14ac:dyDescent="0.5">
      <c r="A24" s="22" t="s">
        <v>33</v>
      </c>
      <c r="B24" s="23"/>
      <c r="C24" s="23">
        <f>SUM(C10:C23)</f>
        <v>9935162122961</v>
      </c>
      <c r="D24" s="23">
        <f>SUM(D10:D23)</f>
        <v>10009162705972</v>
      </c>
      <c r="E24" s="23"/>
      <c r="F24" s="23">
        <f>SUM(F10:F23)</f>
        <v>77133989177866</v>
      </c>
      <c r="G24" s="23"/>
      <c r="H24" s="23">
        <f>SUM(H10:H23)</f>
        <v>77492550679003</v>
      </c>
      <c r="I24" s="23"/>
      <c r="J24" s="23"/>
      <c r="K24" s="23">
        <f>SUM(K10:K23)</f>
        <v>9625449296501</v>
      </c>
      <c r="L24" s="23">
        <f>SUM(L10:L23)</f>
        <v>9789887849653</v>
      </c>
      <c r="M24" s="134">
        <f>SUM(M10:M23)</f>
        <v>0.35552096447131809</v>
      </c>
    </row>
    <row r="25" spans="1:13" ht="22.95" customHeight="1" x14ac:dyDescent="0.5">
      <c r="A25" s="12" t="s">
        <v>34</v>
      </c>
      <c r="B25" s="14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</row>
  </sheetData>
  <mergeCells count="19"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dimension ref="A1:J11"/>
  <sheetViews>
    <sheetView rightToLeft="1" workbookViewId="0">
      <selection activeCell="Q13" sqref="Q13"/>
    </sheetView>
  </sheetViews>
  <sheetFormatPr defaultRowHeight="16.8" x14ac:dyDescent="0.5"/>
  <cols>
    <col min="1" max="7" width="13" style="49" customWidth="1"/>
    <col min="8" max="10" width="13" style="96" customWidth="1"/>
    <col min="11" max="16384" width="9" style="96"/>
  </cols>
  <sheetData>
    <row r="1" spans="1:10" ht="20.399999999999999" x14ac:dyDescent="0.65">
      <c r="A1" s="46" t="s">
        <v>1</v>
      </c>
      <c r="B1" s="46"/>
      <c r="C1" s="46"/>
      <c r="D1" s="46"/>
      <c r="E1" s="46"/>
      <c r="F1" s="46"/>
      <c r="G1" s="46"/>
      <c r="H1" s="70"/>
      <c r="I1" s="70"/>
      <c r="J1" s="70"/>
    </row>
    <row r="2" spans="1:10" ht="20.399999999999999" x14ac:dyDescent="0.65">
      <c r="A2" s="46" t="s">
        <v>6</v>
      </c>
      <c r="B2" s="46"/>
      <c r="C2" s="46"/>
      <c r="D2" s="46"/>
      <c r="E2" s="46"/>
      <c r="F2" s="46"/>
      <c r="G2" s="46"/>
      <c r="H2" s="70"/>
      <c r="I2" s="70"/>
      <c r="J2" s="70"/>
    </row>
    <row r="3" spans="1:10" ht="20.399999999999999" x14ac:dyDescent="0.65">
      <c r="A3" s="46" t="s">
        <v>7</v>
      </c>
      <c r="B3" s="46"/>
      <c r="C3" s="46"/>
      <c r="D3" s="46"/>
      <c r="E3" s="46"/>
      <c r="F3" s="46"/>
      <c r="G3" s="46"/>
      <c r="H3" s="70"/>
      <c r="I3" s="70"/>
      <c r="J3" s="70"/>
    </row>
    <row r="4" spans="1:10" ht="21" x14ac:dyDescent="0.5">
      <c r="A4" s="97" t="s">
        <v>112</v>
      </c>
      <c r="B4" s="97"/>
      <c r="C4" s="97"/>
      <c r="D4" s="97"/>
      <c r="E4" s="97"/>
      <c r="F4" s="97"/>
      <c r="G4" s="97"/>
      <c r="H4" s="2"/>
      <c r="I4" s="2"/>
      <c r="J4" s="2"/>
    </row>
    <row r="5" spans="1:10" ht="21" x14ac:dyDescent="0.5">
      <c r="A5" s="97" t="s">
        <v>113</v>
      </c>
      <c r="B5" s="97"/>
      <c r="C5" s="97"/>
      <c r="D5" s="97"/>
      <c r="E5" s="97"/>
      <c r="F5" s="97"/>
      <c r="G5" s="97"/>
      <c r="H5" s="2"/>
      <c r="I5" s="2"/>
      <c r="J5" s="2"/>
    </row>
    <row r="6" spans="1:10" ht="17.399999999999999" x14ac:dyDescent="0.5">
      <c r="A6" s="15"/>
      <c r="B6" s="98" t="s">
        <v>114</v>
      </c>
      <c r="C6" s="98"/>
      <c r="D6" s="98"/>
      <c r="E6" s="98"/>
      <c r="F6" s="98"/>
      <c r="G6" s="98"/>
      <c r="H6" s="98"/>
      <c r="I6" s="98"/>
      <c r="J6" s="98"/>
    </row>
    <row r="7" spans="1:10" ht="14.4" customHeight="1" x14ac:dyDescent="0.5">
      <c r="A7" s="7" t="s">
        <v>115</v>
      </c>
      <c r="B7" s="10" t="s">
        <v>14</v>
      </c>
      <c r="C7" s="83" t="s">
        <v>116</v>
      </c>
      <c r="D7" s="83" t="s">
        <v>117</v>
      </c>
      <c r="E7" s="83" t="s">
        <v>118</v>
      </c>
      <c r="F7" s="86" t="s">
        <v>119</v>
      </c>
      <c r="G7" s="83" t="s">
        <v>120</v>
      </c>
      <c r="H7" s="83"/>
      <c r="I7" s="83"/>
      <c r="J7" s="83"/>
    </row>
    <row r="8" spans="1:10" ht="27" customHeight="1" x14ac:dyDescent="0.5">
      <c r="A8" s="5"/>
      <c r="B8" s="6"/>
      <c r="C8" s="81"/>
      <c r="D8" s="81"/>
      <c r="E8" s="81"/>
      <c r="F8" s="81"/>
      <c r="G8" s="81"/>
      <c r="H8" s="81"/>
      <c r="I8" s="81"/>
      <c r="J8" s="81"/>
    </row>
    <row r="9" spans="1:10" ht="22.95" customHeight="1" x14ac:dyDescent="0.5">
      <c r="A9" s="99" t="s">
        <v>33</v>
      </c>
      <c r="B9" s="100">
        <v>0</v>
      </c>
      <c r="C9" s="101">
        <v>0</v>
      </c>
      <c r="D9" s="101"/>
      <c r="E9" s="101"/>
      <c r="F9" s="101">
        <v>0</v>
      </c>
      <c r="G9" s="99"/>
    </row>
    <row r="10" spans="1:10" ht="22.95" customHeight="1" x14ac:dyDescent="0.5">
      <c r="A10" s="39" t="s">
        <v>34</v>
      </c>
      <c r="B10" s="14"/>
      <c r="C10" s="102"/>
      <c r="D10" s="102"/>
      <c r="E10" s="103"/>
      <c r="F10" s="102"/>
      <c r="G10" s="104"/>
      <c r="H10" s="105"/>
      <c r="I10" s="105"/>
      <c r="J10" s="105"/>
    </row>
    <row r="11" spans="1:10" x14ac:dyDescent="0.5">
      <c r="A11" s="15"/>
      <c r="B11" s="15"/>
      <c r="C11" s="80"/>
      <c r="D11" s="15"/>
      <c r="E11" s="106"/>
      <c r="F11" s="107"/>
      <c r="G11" s="105"/>
      <c r="H11" s="105"/>
      <c r="I11" s="105"/>
      <c r="J11" s="105"/>
    </row>
  </sheetData>
  <mergeCells count="15">
    <mergeCell ref="A1:J1"/>
    <mergeCell ref="A2:J2"/>
    <mergeCell ref="A3:J3"/>
    <mergeCell ref="A4:G4"/>
    <mergeCell ref="A5:G5"/>
    <mergeCell ref="B6:J6"/>
    <mergeCell ref="A7:A8"/>
    <mergeCell ref="B7:B8"/>
    <mergeCell ref="C7:C8"/>
    <mergeCell ref="D7:D8"/>
    <mergeCell ref="G11:J11"/>
    <mergeCell ref="E7:E8"/>
    <mergeCell ref="F7:F8"/>
    <mergeCell ref="G7:J8"/>
    <mergeCell ref="G10:J10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98A4-33E7-448D-9574-D5631D6AED55}">
  <sheetPr>
    <pageSetUpPr fitToPage="1"/>
  </sheetPr>
  <dimension ref="A1:P17"/>
  <sheetViews>
    <sheetView rightToLeft="1" workbookViewId="0">
      <selection activeCell="Q13" sqref="Q13"/>
    </sheetView>
  </sheetViews>
  <sheetFormatPr defaultColWidth="9" defaultRowHeight="20.399999999999999" x14ac:dyDescent="0.5"/>
  <cols>
    <col min="1" max="7" width="13" style="78" customWidth="1"/>
    <col min="8" max="8" width="13" style="78" bestFit="1" customWidth="1"/>
    <col min="9" max="16" width="13" style="78" customWidth="1"/>
    <col min="17" max="17" width="9" style="78" customWidth="1"/>
    <col min="18" max="16384" width="9" style="78"/>
  </cols>
  <sheetData>
    <row r="1" spans="1:16" ht="18.600000000000001" customHeight="1" x14ac:dyDescent="0.5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6.95" customHeight="1" x14ac:dyDescent="0.5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6.95" customHeight="1" x14ac:dyDescent="0.5">
      <c r="A3" s="46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6.95" customHeight="1" x14ac:dyDescent="0.5">
      <c r="A4" s="79" t="s">
        <v>121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21.6" customHeight="1" x14ac:dyDescent="0.5">
      <c r="A5" s="80"/>
      <c r="B5" s="81"/>
      <c r="C5" s="81"/>
      <c r="D5" s="82"/>
      <c r="E5" s="82"/>
      <c r="F5" s="81" t="s">
        <v>10</v>
      </c>
      <c r="G5" s="81"/>
      <c r="H5" s="81"/>
      <c r="I5" s="6" t="s">
        <v>11</v>
      </c>
      <c r="J5" s="6"/>
      <c r="K5" s="6"/>
      <c r="L5" s="6"/>
      <c r="M5" s="81" t="s">
        <v>12</v>
      </c>
      <c r="N5" s="81"/>
      <c r="O5" s="81"/>
      <c r="P5" s="81"/>
    </row>
    <row r="6" spans="1:16" ht="16.95" customHeight="1" x14ac:dyDescent="0.5">
      <c r="A6" s="83" t="s">
        <v>122</v>
      </c>
      <c r="B6" s="84" t="s">
        <v>47</v>
      </c>
      <c r="C6" s="85" t="s">
        <v>123</v>
      </c>
      <c r="D6" s="85" t="s">
        <v>124</v>
      </c>
      <c r="E6" s="85" t="s">
        <v>45</v>
      </c>
      <c r="F6" s="7" t="s">
        <v>14</v>
      </c>
      <c r="G6" s="83" t="s">
        <v>15</v>
      </c>
      <c r="H6" s="80" t="s">
        <v>125</v>
      </c>
      <c r="I6" s="10" t="s">
        <v>17</v>
      </c>
      <c r="J6" s="10"/>
      <c r="K6" s="10" t="s">
        <v>18</v>
      </c>
      <c r="L6" s="10"/>
      <c r="M6" s="8" t="s">
        <v>14</v>
      </c>
      <c r="N6" s="86" t="s">
        <v>15</v>
      </c>
      <c r="O6" s="80" t="s">
        <v>125</v>
      </c>
      <c r="P6" s="80" t="s">
        <v>126</v>
      </c>
    </row>
    <row r="7" spans="1:16" ht="16.95" customHeight="1" x14ac:dyDescent="0.5">
      <c r="A7" s="81"/>
      <c r="B7" s="87"/>
      <c r="C7" s="87"/>
      <c r="D7" s="87"/>
      <c r="E7" s="87"/>
      <c r="F7" s="5"/>
      <c r="G7" s="81"/>
      <c r="H7" s="82" t="s">
        <v>127</v>
      </c>
      <c r="I7" s="11" t="s">
        <v>14</v>
      </c>
      <c r="J7" s="11" t="s">
        <v>15</v>
      </c>
      <c r="K7" s="11" t="s">
        <v>14</v>
      </c>
      <c r="L7" s="11" t="s">
        <v>22</v>
      </c>
      <c r="M7" s="5"/>
      <c r="N7" s="81"/>
      <c r="O7" s="82" t="s">
        <v>127</v>
      </c>
      <c r="P7" s="82" t="s">
        <v>128</v>
      </c>
    </row>
    <row r="8" spans="1:16" ht="22.95" customHeight="1" x14ac:dyDescent="0.5">
      <c r="A8" s="88" t="s">
        <v>33</v>
      </c>
      <c r="B8" s="89"/>
      <c r="C8" s="90">
        <v>0</v>
      </c>
      <c r="D8" s="90">
        <v>0</v>
      </c>
      <c r="E8" s="88"/>
      <c r="F8" s="90">
        <v>0</v>
      </c>
      <c r="G8" s="91"/>
      <c r="H8" s="90">
        <v>0</v>
      </c>
      <c r="I8" s="91"/>
      <c r="J8" s="91">
        <v>0</v>
      </c>
      <c r="K8" s="91"/>
      <c r="L8" s="91">
        <v>0</v>
      </c>
      <c r="M8" s="91"/>
      <c r="N8" s="90">
        <v>0</v>
      </c>
      <c r="O8" s="90">
        <v>0</v>
      </c>
      <c r="P8" s="90">
        <v>0</v>
      </c>
    </row>
    <row r="9" spans="1:16" ht="22.95" customHeight="1" x14ac:dyDescent="0.5">
      <c r="A9" s="92" t="s">
        <v>34</v>
      </c>
      <c r="B9" s="66"/>
      <c r="C9" s="40"/>
      <c r="D9" s="40"/>
      <c r="E9" s="39"/>
      <c r="F9" s="40"/>
      <c r="G9" s="54"/>
      <c r="H9" s="93"/>
      <c r="I9" s="94"/>
      <c r="J9" s="94"/>
      <c r="K9" s="94"/>
      <c r="L9" s="94"/>
      <c r="M9" s="54"/>
      <c r="N9" s="40"/>
      <c r="O9" s="93"/>
      <c r="P9" s="93"/>
    </row>
    <row r="10" spans="1:16" ht="16.95" customHeight="1" x14ac:dyDescent="0.5">
      <c r="A10" s="95"/>
      <c r="B10" s="4"/>
      <c r="C10" s="4"/>
      <c r="D10" s="4"/>
      <c r="E10" s="4"/>
      <c r="F10" s="4"/>
      <c r="G10" s="4"/>
      <c r="H10" s="4"/>
      <c r="I10" s="63"/>
      <c r="J10" s="63"/>
      <c r="K10" s="63"/>
      <c r="L10" s="63"/>
      <c r="M10" s="4"/>
      <c r="N10" s="4"/>
      <c r="O10" s="4"/>
      <c r="P10" s="4"/>
    </row>
    <row r="11" spans="1:16" ht="16.95" customHeight="1" x14ac:dyDescent="0.5">
      <c r="A11" s="95"/>
      <c r="B11" s="95"/>
      <c r="C11" s="95"/>
      <c r="D11" s="95"/>
      <c r="E11" s="95"/>
      <c r="F11" s="4"/>
      <c r="G11" s="4"/>
      <c r="H11" s="80"/>
      <c r="I11" s="4"/>
      <c r="J11" s="4"/>
      <c r="K11" s="4"/>
      <c r="L11" s="4"/>
      <c r="M11" s="4"/>
      <c r="N11" s="4"/>
      <c r="O11" s="80"/>
      <c r="P11" s="80"/>
    </row>
    <row r="12" spans="1:16" ht="16.95" customHeight="1" x14ac:dyDescent="0.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ht="16.95" customHeight="1" x14ac:dyDescent="0.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16.95" customHeigh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ht="16.95" customHeight="1" x14ac:dyDescent="0.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16.95" customHeight="1" x14ac:dyDescent="0.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ht="16.95" customHeight="1" x14ac:dyDescent="0.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</sheetData>
  <mergeCells count="19"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  <mergeCell ref="F6:F7"/>
    <mergeCell ref="M6:M7"/>
    <mergeCell ref="G6:G7"/>
  </mergeCells>
  <pageMargins left="0.7" right="0.7" top="0.75" bottom="0.75" header="0.3" footer="0.3"/>
  <pageSetup paperSize="9" scale="69" fitToHeight="0" orientation="portrait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rightToLeft="1" zoomScaleNormal="100" zoomScaleSheetLayoutView="106" workbookViewId="0">
      <selection activeCell="F14" sqref="F14"/>
    </sheetView>
  </sheetViews>
  <sheetFormatPr defaultColWidth="9" defaultRowHeight="16.2" x14ac:dyDescent="0.5"/>
  <cols>
    <col min="1" max="1" width="14.25" style="15" customWidth="1"/>
    <col min="2" max="2" width="17.25" style="15" customWidth="1"/>
    <col min="3" max="4" width="18.25" style="15" customWidth="1"/>
    <col min="5" max="5" width="15.875" style="15" customWidth="1"/>
    <col min="6" max="6" width="13" style="15" customWidth="1"/>
    <col min="7" max="7" width="13" style="2" customWidth="1"/>
    <col min="8" max="8" width="11.375" style="2" customWidth="1"/>
    <col min="9" max="9" width="9" style="2" customWidth="1"/>
    <col min="10" max="16384" width="9" style="2"/>
  </cols>
  <sheetData>
    <row r="1" spans="1:7" ht="20.399999999999999" x14ac:dyDescent="0.65">
      <c r="A1" s="46" t="s">
        <v>1</v>
      </c>
      <c r="B1" s="46"/>
      <c r="C1" s="46"/>
      <c r="D1" s="46"/>
      <c r="E1" s="46"/>
      <c r="F1" s="46"/>
      <c r="G1" s="70"/>
    </row>
    <row r="2" spans="1:7" ht="20.399999999999999" x14ac:dyDescent="0.65">
      <c r="A2" s="46" t="s">
        <v>6</v>
      </c>
      <c r="B2" s="46"/>
      <c r="C2" s="46"/>
      <c r="D2" s="46"/>
      <c r="E2" s="46"/>
      <c r="F2" s="46"/>
      <c r="G2" s="70"/>
    </row>
    <row r="3" spans="1:7" ht="20.399999999999999" x14ac:dyDescent="0.65">
      <c r="A3" s="46" t="s">
        <v>7</v>
      </c>
      <c r="B3" s="46"/>
      <c r="C3" s="46"/>
      <c r="D3" s="46"/>
      <c r="E3" s="46"/>
      <c r="F3" s="46"/>
      <c r="G3" s="70"/>
    </row>
    <row r="4" spans="1:7" ht="18.600000000000001" x14ac:dyDescent="0.5">
      <c r="A4" s="48" t="s">
        <v>129</v>
      </c>
      <c r="B4" s="48"/>
      <c r="C4" s="48"/>
      <c r="D4" s="48"/>
      <c r="E4" s="48"/>
      <c r="F4" s="48"/>
      <c r="G4" s="48"/>
    </row>
    <row r="5" spans="1:7" ht="16.8" x14ac:dyDescent="0.5">
      <c r="A5" s="49"/>
      <c r="B5" s="71"/>
      <c r="C5" s="71"/>
      <c r="D5" s="71"/>
      <c r="E5" s="71"/>
      <c r="F5" s="71"/>
    </row>
    <row r="6" spans="1:7" ht="18.75" customHeight="1" x14ac:dyDescent="0.5">
      <c r="A6" s="4"/>
      <c r="B6" s="72" t="s">
        <v>10</v>
      </c>
      <c r="C6" s="6" t="s">
        <v>11</v>
      </c>
      <c r="D6" s="6"/>
      <c r="E6" s="73" t="s">
        <v>12</v>
      </c>
      <c r="F6" s="73"/>
    </row>
    <row r="7" spans="1:7" ht="31.95" customHeight="1" x14ac:dyDescent="0.5">
      <c r="A7" s="74" t="s">
        <v>130</v>
      </c>
      <c r="B7" s="75" t="s">
        <v>131</v>
      </c>
      <c r="C7" s="76" t="s">
        <v>132</v>
      </c>
      <c r="D7" s="76" t="s">
        <v>133</v>
      </c>
      <c r="E7" s="77" t="s">
        <v>131</v>
      </c>
      <c r="F7" s="77" t="s">
        <v>126</v>
      </c>
    </row>
    <row r="8" spans="1:7" ht="22.95" customHeight="1" x14ac:dyDescent="0.5">
      <c r="A8" s="16" t="s">
        <v>134</v>
      </c>
      <c r="B8" s="17">
        <v>3268464783313</v>
      </c>
      <c r="C8" s="17">
        <v>4664535185148</v>
      </c>
      <c r="D8" s="17">
        <v>7555653806238</v>
      </c>
      <c r="E8" s="17">
        <v>377346162223</v>
      </c>
      <c r="F8" s="18">
        <f>E8/$E$13</f>
        <v>0.49347995712712711</v>
      </c>
    </row>
    <row r="9" spans="1:7" ht="22.95" customHeight="1" x14ac:dyDescent="0.5">
      <c r="A9" s="19" t="s">
        <v>135</v>
      </c>
      <c r="B9" s="20">
        <v>4018219</v>
      </c>
      <c r="C9" s="20">
        <v>16513</v>
      </c>
      <c r="D9" s="20">
        <v>0</v>
      </c>
      <c r="E9" s="20">
        <v>4034732</v>
      </c>
      <c r="F9" s="18">
        <f t="shared" ref="F9:F12" si="0">E9/$E$13</f>
        <v>5.2764797252735614E-6</v>
      </c>
    </row>
    <row r="10" spans="1:7" ht="22.95" customHeight="1" x14ac:dyDescent="0.5">
      <c r="A10" s="19" t="s">
        <v>136</v>
      </c>
      <c r="B10" s="20">
        <v>117728636101</v>
      </c>
      <c r="C10" s="20">
        <v>44102500926628</v>
      </c>
      <c r="D10" s="20">
        <v>43832931315809</v>
      </c>
      <c r="E10" s="20">
        <v>387298246920</v>
      </c>
      <c r="F10" s="18">
        <f t="shared" si="0"/>
        <v>0.50649494130152228</v>
      </c>
    </row>
    <row r="11" spans="1:7" ht="22.95" customHeight="1" x14ac:dyDescent="0.5">
      <c r="A11" s="19" t="s">
        <v>137</v>
      </c>
      <c r="B11" s="20">
        <v>10670820</v>
      </c>
      <c r="C11" s="20">
        <v>73</v>
      </c>
      <c r="D11" s="20">
        <v>0</v>
      </c>
      <c r="E11" s="20">
        <v>10670893</v>
      </c>
      <c r="F11" s="18">
        <f t="shared" si="0"/>
        <v>1.3955016235294828E-5</v>
      </c>
    </row>
    <row r="12" spans="1:7" ht="22.95" customHeight="1" x14ac:dyDescent="0.5">
      <c r="A12" s="19" t="s">
        <v>138</v>
      </c>
      <c r="B12" s="20">
        <v>4470337</v>
      </c>
      <c r="C12" s="20">
        <v>18296</v>
      </c>
      <c r="D12" s="20">
        <v>0</v>
      </c>
      <c r="E12" s="20">
        <v>4488633</v>
      </c>
      <c r="F12" s="18">
        <f>E12/$E$13</f>
        <v>5.8700753900615562E-6</v>
      </c>
    </row>
    <row r="13" spans="1:7" ht="22.95" customHeight="1" x14ac:dyDescent="0.5">
      <c r="A13" s="22" t="s">
        <v>33</v>
      </c>
      <c r="B13" s="23">
        <v>3386212578790</v>
      </c>
      <c r="C13" s="23">
        <v>48767036146658</v>
      </c>
      <c r="D13" s="23">
        <v>51388585122047</v>
      </c>
      <c r="E13" s="23">
        <v>764663603401</v>
      </c>
      <c r="F13" s="24">
        <f>SUM(F8:F12)</f>
        <v>1</v>
      </c>
    </row>
    <row r="14" spans="1:7" ht="22.95" customHeight="1" x14ac:dyDescent="0.5">
      <c r="A14" s="39" t="s">
        <v>34</v>
      </c>
      <c r="B14" s="40"/>
      <c r="C14" s="40"/>
      <c r="D14" s="40"/>
      <c r="E14" s="40"/>
      <c r="F14" s="40"/>
      <c r="G14" s="4"/>
    </row>
    <row r="18" spans="3:3" x14ac:dyDescent="0.5">
      <c r="C18" s="15" t="s">
        <v>139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E12" sqref="E12"/>
    </sheetView>
  </sheetViews>
  <sheetFormatPr defaultColWidth="9" defaultRowHeight="16.8" x14ac:dyDescent="0.5"/>
  <cols>
    <col min="1" max="1" width="39.375" style="69" customWidth="1"/>
    <col min="2" max="2" width="13" style="56" customWidth="1"/>
    <col min="3" max="3" width="18.25" style="56" customWidth="1"/>
    <col min="4" max="4" width="15.75" style="56" customWidth="1"/>
    <col min="5" max="5" width="17.75" style="56" customWidth="1"/>
    <col min="6" max="9" width="13" style="47" customWidth="1"/>
    <col min="10" max="10" width="17.875" style="47" bestFit="1" customWidth="1"/>
    <col min="11" max="19" width="13" style="47" customWidth="1"/>
    <col min="20" max="20" width="9" style="47" customWidth="1"/>
    <col min="21" max="16384" width="9" style="47"/>
  </cols>
  <sheetData>
    <row r="1" spans="1:19" ht="20.399999999999999" x14ac:dyDescent="0.5">
      <c r="A1" s="46" t="s">
        <v>1</v>
      </c>
      <c r="B1" s="46"/>
      <c r="C1" s="46"/>
      <c r="D1" s="46"/>
      <c r="E1" s="49"/>
    </row>
    <row r="2" spans="1:19" ht="20.399999999999999" x14ac:dyDescent="0.5">
      <c r="A2" s="46" t="s">
        <v>140</v>
      </c>
      <c r="B2" s="46"/>
      <c r="C2" s="46"/>
      <c r="D2" s="46"/>
      <c r="E2" s="49"/>
      <c r="J2" s="135">
        <f>' سهام'!T6</f>
        <v>27536738555520</v>
      </c>
    </row>
    <row r="3" spans="1:19" ht="20.399999999999999" x14ac:dyDescent="0.5">
      <c r="A3" s="46" t="s">
        <v>141</v>
      </c>
      <c r="B3" s="46"/>
      <c r="C3" s="46"/>
      <c r="D3" s="46"/>
      <c r="E3" s="49"/>
    </row>
    <row r="4" spans="1:19" ht="18.600000000000001" x14ac:dyDescent="0.5">
      <c r="A4" s="48" t="s">
        <v>142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x14ac:dyDescent="0.5">
      <c r="A5" s="52" t="s">
        <v>143</v>
      </c>
      <c r="B5" s="52" t="s">
        <v>144</v>
      </c>
      <c r="C5" s="52" t="s">
        <v>131</v>
      </c>
      <c r="D5" s="52" t="s">
        <v>145</v>
      </c>
      <c r="E5" s="52" t="s">
        <v>146</v>
      </c>
    </row>
    <row r="6" spans="1:19" ht="22.95" customHeight="1" x14ac:dyDescent="0.5">
      <c r="A6" s="16" t="s">
        <v>147</v>
      </c>
      <c r="B6" s="123" t="s">
        <v>148</v>
      </c>
      <c r="C6" s="17">
        <v>2034954118529</v>
      </c>
      <c r="D6" s="18">
        <f>C6/$C$11</f>
        <v>0.18194979643580236</v>
      </c>
      <c r="E6" s="18">
        <f>C6/$J$2</f>
        <v>7.3899605591493486E-2</v>
      </c>
    </row>
    <row r="7" spans="1:19" ht="22.95" customHeight="1" x14ac:dyDescent="0.5">
      <c r="A7" s="19" t="s">
        <v>149</v>
      </c>
      <c r="B7" s="125" t="s">
        <v>150</v>
      </c>
      <c r="C7" s="20">
        <v>3811720731107</v>
      </c>
      <c r="D7" s="21">
        <f>C7/$C$11</f>
        <v>0.34081447084241118</v>
      </c>
      <c r="E7" s="21">
        <f>C7/$J$2</f>
        <v>0.13842310059420251</v>
      </c>
    </row>
    <row r="8" spans="1:19" ht="22.95" customHeight="1" x14ac:dyDescent="0.5">
      <c r="A8" s="19" t="s">
        <v>151</v>
      </c>
      <c r="B8" s="125" t="s">
        <v>152</v>
      </c>
      <c r="C8" s="20">
        <v>317719603011</v>
      </c>
      <c r="D8" s="21">
        <f t="shared" ref="D8:D10" si="0">C8/$C$11</f>
        <v>2.8408019898406155E-2</v>
      </c>
      <c r="E8" s="21">
        <f t="shared" ref="E8:E10" si="1">C8/$J$2</f>
        <v>1.1538025912923886E-2</v>
      </c>
    </row>
    <row r="9" spans="1:19" ht="22.95" customHeight="1" x14ac:dyDescent="0.5">
      <c r="A9" s="19" t="s">
        <v>153</v>
      </c>
      <c r="B9" s="125" t="s">
        <v>154</v>
      </c>
      <c r="C9" s="20">
        <v>73815620535</v>
      </c>
      <c r="D9" s="21">
        <f t="shared" si="0"/>
        <v>6.600019630827997E-3</v>
      </c>
      <c r="E9" s="21">
        <f t="shared" si="1"/>
        <v>2.6806232112845099E-3</v>
      </c>
    </row>
    <row r="10" spans="1:19" ht="22.95" customHeight="1" x14ac:dyDescent="0.5">
      <c r="A10" s="19" t="s">
        <v>155</v>
      </c>
      <c r="B10" s="125" t="s">
        <v>156</v>
      </c>
      <c r="C10" s="20">
        <v>4945941590582</v>
      </c>
      <c r="D10" s="21">
        <f t="shared" si="0"/>
        <v>0.44222769319255234</v>
      </c>
      <c r="E10" s="21">
        <f t="shared" si="1"/>
        <v>0.1796124686520125</v>
      </c>
    </row>
    <row r="11" spans="1:19" ht="22.95" customHeight="1" x14ac:dyDescent="0.5">
      <c r="A11" s="127" t="s">
        <v>33</v>
      </c>
      <c r="B11" s="22"/>
      <c r="C11" s="23">
        <f>SUM(C6:C10)</f>
        <v>11184151663764</v>
      </c>
      <c r="D11" s="24">
        <f>SUM(D6:D10)</f>
        <v>1</v>
      </c>
      <c r="E11" s="24">
        <f>SUM(E6:E10)</f>
        <v>0.4061538239619169</v>
      </c>
    </row>
    <row r="12" spans="1:19" ht="22.95" customHeight="1" x14ac:dyDescent="0.5">
      <c r="A12" s="38" t="s">
        <v>34</v>
      </c>
      <c r="B12" s="67"/>
      <c r="C12" s="40"/>
      <c r="D12" s="40"/>
      <c r="E12" s="40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1</vt:lpstr>
      <vt:lpstr> سهام</vt:lpstr>
      <vt:lpstr>اوراق تبعی</vt:lpstr>
      <vt:lpstr>اوراق</vt:lpstr>
      <vt:lpstr>واحدهای صندوق</vt:lpstr>
      <vt:lpstr>تعدیل قیمت</vt:lpstr>
      <vt:lpstr>گواهی سپرده</vt:lpstr>
      <vt:lpstr>سپرده</vt:lpstr>
      <vt:lpstr>درآمدها</vt:lpstr>
      <vt:lpstr>درآمد سود سهام</vt:lpstr>
      <vt:lpstr>درآمد سود صندوق</vt:lpstr>
      <vt:lpstr>سود اوراق بهادار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سایر درآمدها</vt:lpstr>
      <vt:lpstr>' سهام'!Print_Area</vt:lpstr>
      <vt:lpstr>اوراق!Print_Area</vt:lpstr>
      <vt:lpstr>'اوراق تبعی'!Print_Area</vt:lpstr>
      <vt:lpstr>'تعدیل قیمت'!Print_Area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'گواهی سپرده'!Print_Area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Hossein Navoshki</cp:lastModifiedBy>
  <cp:lastPrinted>2022-07-11T16:32:10Z</cp:lastPrinted>
  <dcterms:created xsi:type="dcterms:W3CDTF">2017-11-22T14:26:20Z</dcterms:created>
  <dcterms:modified xsi:type="dcterms:W3CDTF">2026-03-29T09:03:09Z</dcterms:modified>
</cp:coreProperties>
</file>